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9690" windowHeight="5985" activeTab="1"/>
  </bookViews>
  <sheets>
    <sheet name="Salários" sheetId="1" r:id="rId1"/>
    <sheet name="Salários (sol)" sheetId="2" r:id="rId2"/>
  </sheets>
  <definedNames>
    <definedName name="anscount" hidden="1">5</definedName>
    <definedName name="Conv">'Salários (sol)'!$F$22</definedName>
    <definedName name="Depen">'Salários (sol)'!$H$21</definedName>
    <definedName name="Hora1">'Salários (sol)'!$D$22</definedName>
    <definedName name="Hora2">'Salários (sol)'!$D$23</definedName>
    <definedName name="Horas">'Salários (sol)'!$D$21</definedName>
    <definedName name="INSS1">'Salários (sol)'!$H$22</definedName>
    <definedName name="INSS2">'Salários (sol)'!$H$23</definedName>
    <definedName name="limcount" hidden="1">1</definedName>
    <definedName name="MaxIR">'Salários (sol)'!$J$23</definedName>
    <definedName name="MinIR">'Salários (sol)'!$J$22</definedName>
    <definedName name="SalFam">'Salários (sol)'!$F$21</definedName>
    <definedName name="sencount" hidden="1">1</definedName>
    <definedName name="TetoConv">'Salários (sol)'!$B$22</definedName>
    <definedName name="TetoExt">'Salários (sol)'!$B$21</definedName>
    <definedName name="TetoINSS">'Salários (sol)'!$B$23</definedName>
    <definedName name="TetoIR">'Salários (sol)'!$J$21</definedName>
  </definedNames>
  <calcPr calcId="14562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9" i="2"/>
  <c r="D10" i="2"/>
  <c r="D11" i="2"/>
  <c r="D12" i="2"/>
  <c r="D13" i="2"/>
  <c r="D14" i="2"/>
  <c r="D15" i="2"/>
  <c r="D16" i="2"/>
  <c r="D17" i="2"/>
  <c r="D18" i="2"/>
  <c r="D24" i="2"/>
  <c r="D8" i="2"/>
  <c r="C19" i="2"/>
  <c r="E19" i="2"/>
  <c r="F19" i="2"/>
  <c r="G19" i="2"/>
  <c r="H19" i="2"/>
  <c r="I19" i="2"/>
  <c r="J19" i="2"/>
  <c r="K19" i="2"/>
  <c r="B19" i="2"/>
  <c r="D19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3" i="2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H3" i="2"/>
  <c r="F3" i="2" l="1"/>
  <c r="L3" i="2"/>
  <c r="L11" i="2"/>
  <c r="L15" i="2" l="1"/>
  <c r="L7" i="2"/>
  <c r="L17" i="2"/>
  <c r="L13" i="2"/>
  <c r="L5" i="2"/>
  <c r="L9" i="2"/>
  <c r="L14" i="2"/>
  <c r="L10" i="2"/>
  <c r="L6" i="2"/>
  <c r="L18" i="2"/>
  <c r="L16" i="2"/>
  <c r="L12" i="2"/>
  <c r="L8" i="2"/>
  <c r="L4" i="2"/>
  <c r="L19" i="2" l="1"/>
</calcChain>
</file>

<file path=xl/sharedStrings.xml><?xml version="1.0" encoding="utf-8"?>
<sst xmlns="http://schemas.openxmlformats.org/spreadsheetml/2006/main" count="74" uniqueCount="44">
  <si>
    <t>Folha de Pagamentos</t>
  </si>
  <si>
    <t>Funcionários</t>
  </si>
  <si>
    <t>Salários Base</t>
  </si>
  <si>
    <t>Nº de Horas Extra</t>
  </si>
  <si>
    <t xml:space="preserve">Total (R$) da Hora Extra </t>
  </si>
  <si>
    <t>Nº Faltas</t>
  </si>
  <si>
    <t>Total (R$) das Faltas</t>
  </si>
  <si>
    <t>Nº de Dependentes</t>
  </si>
  <si>
    <t>Salário Família</t>
  </si>
  <si>
    <t xml:space="preserve">Desconto INPS </t>
  </si>
  <si>
    <t>Desconto Imposto de Renda</t>
  </si>
  <si>
    <t>Salário Líquido</t>
  </si>
  <si>
    <t xml:space="preserve">Daniel </t>
  </si>
  <si>
    <t xml:space="preserve">Danilo </t>
  </si>
  <si>
    <t xml:space="preserve">Miguel </t>
  </si>
  <si>
    <t xml:space="preserve">Murilo </t>
  </si>
  <si>
    <t xml:space="preserve">Ricardo </t>
  </si>
  <si>
    <t xml:space="preserve">Katarina </t>
  </si>
  <si>
    <t xml:space="preserve">Paulo </t>
  </si>
  <si>
    <t xml:space="preserve">Beatriz </t>
  </si>
  <si>
    <t>Marco Camilo</t>
  </si>
  <si>
    <t>João Gustavo</t>
  </si>
  <si>
    <t>Maria Conceição</t>
  </si>
  <si>
    <t xml:space="preserve">Isabel </t>
  </si>
  <si>
    <t xml:space="preserve">Rodrigo </t>
  </si>
  <si>
    <t xml:space="preserve">Caio </t>
  </si>
  <si>
    <t xml:space="preserve">Débora </t>
  </si>
  <si>
    <t>Eduardo Antônio</t>
  </si>
  <si>
    <t>Convênio Médico</t>
  </si>
  <si>
    <t>TOTAL</t>
  </si>
  <si>
    <t>SalFam</t>
  </si>
  <si>
    <t>Horas</t>
  </si>
  <si>
    <t>Conv</t>
  </si>
  <si>
    <t>TetoConv</t>
  </si>
  <si>
    <t>Hora1</t>
  </si>
  <si>
    <t>Hora2</t>
  </si>
  <si>
    <t>TetoINSS</t>
  </si>
  <si>
    <t>Depen</t>
  </si>
  <si>
    <t>INSS1</t>
  </si>
  <si>
    <t>INSS2</t>
  </si>
  <si>
    <t>TetoExt</t>
  </si>
  <si>
    <t>TetoIR</t>
  </si>
  <si>
    <t>MinIR</t>
  </si>
  <si>
    <t>MaxIR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</si>
</sst>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&quot;$&quot;#,##0.00_);[Red]\(&quot;$&quot;#,##0.00\)"/>
    <numFmt numFmtId="166" formatCode="&quot;$&quot;#,##0;[Red]\-&quot;$&quot;#,##0"/>
    <numFmt numFmtId="167" formatCode="_-&quot;R$&quot;\ * #,##0_-;\-&quot;R$&quot;\ * #,##0_-;_-&quot;R$&quot;\ * &quot;-&quot;??_-;_-@_-"/>
    <numFmt numFmtId="168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color indexed="12"/>
      <name val="Times New Roman"/>
      <family val="1"/>
    </font>
    <font>
      <sz val="8"/>
      <color indexed="10"/>
      <name val="Times New Roman"/>
      <family val="1"/>
    </font>
    <font>
      <b/>
      <sz val="14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0"/>
      <name val="Helv"/>
    </font>
    <font>
      <b/>
      <sz val="24"/>
      <color indexed="20"/>
      <name val="Matura MT Script Capitals"/>
      <family val="4"/>
    </font>
    <font>
      <b/>
      <sz val="16"/>
      <color indexed="20"/>
      <name val="Times New Roman"/>
      <family val="1"/>
    </font>
    <font>
      <sz val="10"/>
      <color indexed="20"/>
      <name val="Matura MT Script Capitals"/>
      <family val="4"/>
    </font>
    <font>
      <b/>
      <sz val="12"/>
      <color indexed="20"/>
      <name val="Times New Roman"/>
      <family val="1"/>
    </font>
    <font>
      <b/>
      <sz val="10"/>
      <color indexed="12"/>
      <name val="Times New Roman"/>
      <family val="1"/>
    </font>
    <font>
      <i/>
      <sz val="8"/>
      <name val="Times New Roman"/>
      <family val="1"/>
    </font>
    <font>
      <b/>
      <sz val="20"/>
      <color indexed="10"/>
      <name val="Arial"/>
      <family val="2"/>
    </font>
    <font>
      <b/>
      <sz val="11"/>
      <color indexed="10"/>
      <name val="Arial"/>
      <family val="2"/>
    </font>
    <font>
      <sz val="12"/>
      <name val="AvantGarde Bk BT"/>
      <family val="2"/>
    </font>
    <font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" fontId="3" fillId="0" borderId="1"/>
    <xf numFmtId="166" fontId="4" fillId="0" borderId="1">
      <alignment horizontal="right" vertical="center"/>
    </xf>
    <xf numFmtId="0" fontId="5" fillId="2" borderId="0">
      <alignment horizontal="left"/>
    </xf>
    <xf numFmtId="166" fontId="6" fillId="3" borderId="2">
      <alignment horizontal="right" vertical="center"/>
    </xf>
    <xf numFmtId="9" fontId="7" fillId="3" borderId="3">
      <alignment horizontal="center" vertical="center"/>
    </xf>
    <xf numFmtId="0" fontId="8" fillId="4" borderId="0">
      <alignment horizontal="right"/>
      <protection locked="0"/>
    </xf>
    <xf numFmtId="38" fontId="1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4" borderId="0">
      <alignment horizontal="left"/>
    </xf>
    <xf numFmtId="0" fontId="11" fillId="4" borderId="0">
      <alignment horizontal="left"/>
    </xf>
    <xf numFmtId="0" fontId="12" fillId="4" borderId="0">
      <alignment horizontal="right"/>
    </xf>
    <xf numFmtId="0" fontId="5" fillId="4" borderId="0">
      <alignment horizontal="right"/>
    </xf>
    <xf numFmtId="0" fontId="13" fillId="4" borderId="0">
      <alignment horizontal="right"/>
    </xf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" fillId="5" borderId="0">
      <alignment horizontal="right" vertical="center"/>
    </xf>
    <xf numFmtId="0" fontId="14" fillId="0" borderId="4">
      <alignment horizontal="centerContinuous"/>
    </xf>
    <xf numFmtId="0" fontId="8" fillId="4" borderId="3">
      <alignment horizontal="left"/>
    </xf>
    <xf numFmtId="0" fontId="8" fillId="4" borderId="3">
      <alignment horizontal="left"/>
      <protection locked="0"/>
    </xf>
    <xf numFmtId="0" fontId="15" fillId="0" borderId="5">
      <alignment horizontal="centerContinuous" vertical="center"/>
    </xf>
    <xf numFmtId="0" fontId="1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21"/>
    <xf numFmtId="0" fontId="2" fillId="0" borderId="6" xfId="21" applyNumberFormat="1" applyFont="1" applyBorder="1" applyAlignment="1">
      <alignment horizontal="right"/>
    </xf>
    <xf numFmtId="0" fontId="17" fillId="0" borderId="6" xfId="21" applyFont="1" applyBorder="1" applyAlignment="1">
      <alignment horizontal="center" vertical="center" wrapText="1"/>
    </xf>
    <xf numFmtId="0" fontId="18" fillId="0" borderId="6" xfId="21" applyFont="1" applyBorder="1" applyAlignment="1">
      <alignment horizontal="left"/>
    </xf>
    <xf numFmtId="164" fontId="19" fillId="0" borderId="6" xfId="21" applyNumberFormat="1" applyFont="1" applyBorder="1" applyAlignment="1">
      <alignment horizontal="right"/>
    </xf>
    <xf numFmtId="3" fontId="19" fillId="0" borderId="6" xfId="21" applyNumberFormat="1" applyFont="1" applyBorder="1" applyAlignment="1">
      <alignment horizontal="right"/>
    </xf>
    <xf numFmtId="0" fontId="19" fillId="0" borderId="6" xfId="21" applyNumberFormat="1" applyFont="1" applyBorder="1" applyAlignment="1">
      <alignment horizontal="right"/>
    </xf>
    <xf numFmtId="4" fontId="19" fillId="0" borderId="6" xfId="21" applyNumberFormat="1" applyFont="1" applyBorder="1" applyAlignment="1">
      <alignment horizontal="right"/>
    </xf>
    <xf numFmtId="0" fontId="1" fillId="0" borderId="0" xfId="21" applyAlignment="1">
      <alignment horizontal="right"/>
    </xf>
    <xf numFmtId="44" fontId="1" fillId="0" borderId="0" xfId="23" applyFont="1"/>
    <xf numFmtId="167" fontId="1" fillId="0" borderId="0" xfId="23" applyNumberFormat="1" applyFont="1"/>
    <xf numFmtId="43" fontId="1" fillId="0" borderId="0" xfId="22" applyFont="1"/>
    <xf numFmtId="168" fontId="1" fillId="0" borderId="0" xfId="21" applyNumberFormat="1"/>
    <xf numFmtId="164" fontId="1" fillId="0" borderId="0" xfId="21" applyNumberFormat="1"/>
    <xf numFmtId="0" fontId="18" fillId="0" borderId="9" xfId="21" applyFont="1" applyBorder="1" applyAlignment="1">
      <alignment horizontal="right"/>
    </xf>
    <xf numFmtId="164" fontId="1" fillId="0" borderId="9" xfId="21" applyNumberFormat="1" applyBorder="1"/>
    <xf numFmtId="4" fontId="19" fillId="0" borderId="9" xfId="21" applyNumberFormat="1" applyFont="1" applyBorder="1" applyAlignment="1">
      <alignment horizontal="right"/>
    </xf>
    <xf numFmtId="4" fontId="2" fillId="0" borderId="9" xfId="21" applyNumberFormat="1" applyFont="1" applyBorder="1" applyAlignment="1">
      <alignment horizontal="right"/>
    </xf>
    <xf numFmtId="0" fontId="18" fillId="0" borderId="8" xfId="21" applyFont="1" applyBorder="1" applyAlignment="1">
      <alignment horizontal="left"/>
    </xf>
    <xf numFmtId="164" fontId="19" fillId="0" borderId="8" xfId="21" applyNumberFormat="1" applyFont="1" applyBorder="1" applyAlignment="1">
      <alignment horizontal="right"/>
    </xf>
    <xf numFmtId="3" fontId="19" fillId="0" borderId="8" xfId="21" applyNumberFormat="1" applyFont="1" applyBorder="1" applyAlignment="1">
      <alignment horizontal="right"/>
    </xf>
    <xf numFmtId="4" fontId="19" fillId="0" borderId="8" xfId="21" applyNumberFormat="1" applyFont="1" applyBorder="1" applyAlignment="1">
      <alignment horizontal="right"/>
    </xf>
    <xf numFmtId="3" fontId="19" fillId="0" borderId="9" xfId="21" applyNumberFormat="1" applyFont="1" applyBorder="1" applyAlignment="1">
      <alignment horizontal="right"/>
    </xf>
    <xf numFmtId="0" fontId="16" fillId="0" borderId="7" xfId="21" applyFont="1" applyBorder="1" applyAlignment="1">
      <alignment horizontal="center" vertical="center" wrapText="1"/>
    </xf>
    <xf numFmtId="0" fontId="16" fillId="0" borderId="0" xfId="21" applyFont="1" applyBorder="1" applyAlignment="1">
      <alignment horizontal="center" vertical="center" wrapText="1"/>
    </xf>
  </cellXfs>
  <cellStyles count="24">
    <cellStyle name="Amount" xfId="1"/>
    <cellStyle name="Amount NEG (red)" xfId="2"/>
    <cellStyle name="Block header" xfId="3"/>
    <cellStyle name="CalculatedAmt" xfId="4"/>
    <cellStyle name="CalculatedPct" xfId="5"/>
    <cellStyle name="Checkbox" xfId="6"/>
    <cellStyle name="Comma [0]" xfId="7"/>
    <cellStyle name="Comma_BKEVEN1" xfId="8"/>
    <cellStyle name="Company" xfId="9"/>
    <cellStyle name="Company Address" xfId="10"/>
    <cellStyle name="Company slogan" xfId="11"/>
    <cellStyle name="Company Tele" xfId="12"/>
    <cellStyle name="Company Tele No." xfId="13"/>
    <cellStyle name="Currency [0]" xfId="14"/>
    <cellStyle name="Currency_BKEVEN1" xfId="15"/>
    <cellStyle name="Description" xfId="16"/>
    <cellStyle name="Form header" xfId="17"/>
    <cellStyle name="Info" xfId="18"/>
    <cellStyle name="Information" xfId="19"/>
    <cellStyle name="Instructions" xfId="20"/>
    <cellStyle name="Moeda" xfId="23" builtinId="4"/>
    <cellStyle name="Normal" xfId="0" builtinId="0"/>
    <cellStyle name="Normal_Extra1-C" xfId="21"/>
    <cellStyle name="Vírgula" xfId="2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Folha de Pagamentos</a:t>
            </a:r>
          </a:p>
        </c:rich>
      </c:tx>
      <c:layout>
        <c:manualLayout>
          <c:xMode val="edge"/>
          <c:yMode val="edge"/>
          <c:x val="0.40591397849462402"/>
          <c:y val="1.9531250000000003E-2"/>
        </c:manualLayout>
      </c:layout>
      <c:overlay val="0"/>
      <c:spPr>
        <a:noFill/>
        <a:ln w="25400">
          <a:noFill/>
        </a:ln>
      </c:spPr>
    </c:title>
    <c:autoTitleDeleted val="0"/>
    <c:view3D>
      <c:rotX val="10"/>
      <c:hPercent val="100"/>
      <c:rotY val="30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9749103942652333E-2"/>
          <c:y val="6.7708333333333398E-2"/>
          <c:w val="0.83102313909901115"/>
          <c:h val="0.72872509414584041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'Salários (sol)'!$L$2</c:f>
              <c:strCache>
                <c:ptCount val="1"/>
                <c:pt idx="0">
                  <c:v>Salário Líquido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'Salários (sol)'!$A$3:$A$18</c:f>
              <c:strCache>
                <c:ptCount val="16"/>
                <c:pt idx="0">
                  <c:v>Daniel </c:v>
                </c:pt>
                <c:pt idx="1">
                  <c:v>Danilo </c:v>
                </c:pt>
                <c:pt idx="2">
                  <c:v>Miguel </c:v>
                </c:pt>
                <c:pt idx="3">
                  <c:v>Murilo </c:v>
                </c:pt>
                <c:pt idx="4">
                  <c:v>Ricardo </c:v>
                </c:pt>
                <c:pt idx="5">
                  <c:v>Débora </c:v>
                </c:pt>
                <c:pt idx="6">
                  <c:v>Katarina </c:v>
                </c:pt>
                <c:pt idx="7">
                  <c:v>Paulo </c:v>
                </c:pt>
                <c:pt idx="8">
                  <c:v>Eduardo Antônio</c:v>
                </c:pt>
                <c:pt idx="9">
                  <c:v>Beatriz </c:v>
                </c:pt>
                <c:pt idx="10">
                  <c:v>Marco Camilo</c:v>
                </c:pt>
                <c:pt idx="11">
                  <c:v>João Gustavo</c:v>
                </c:pt>
                <c:pt idx="12">
                  <c:v>Maria Conceição</c:v>
                </c:pt>
                <c:pt idx="13">
                  <c:v>Isabel </c:v>
                </c:pt>
                <c:pt idx="14">
                  <c:v>Rodrigo </c:v>
                </c:pt>
                <c:pt idx="15">
                  <c:v>Caio </c:v>
                </c:pt>
              </c:strCache>
            </c:strRef>
          </c:cat>
          <c:val>
            <c:numRef>
              <c:f>'Salários (sol)'!$L$3:$L$18</c:f>
              <c:numCache>
                <c:formatCode>#,##0.00</c:formatCode>
                <c:ptCount val="16"/>
                <c:pt idx="0">
                  <c:v>1547.6699999999996</c:v>
                </c:pt>
                <c:pt idx="1">
                  <c:v>3626.333333333333</c:v>
                </c:pt>
                <c:pt idx="2">
                  <c:v>2099.7000000000003</c:v>
                </c:pt>
                <c:pt idx="3">
                  <c:v>921</c:v>
                </c:pt>
                <c:pt idx="4">
                  <c:v>1042.4933333333333</c:v>
                </c:pt>
                <c:pt idx="5">
                  <c:v>2652.9833333333327</c:v>
                </c:pt>
                <c:pt idx="6">
                  <c:v>1837.38</c:v>
                </c:pt>
                <c:pt idx="7">
                  <c:v>2256.41</c:v>
                </c:pt>
                <c:pt idx="8">
                  <c:v>1739.88</c:v>
                </c:pt>
                <c:pt idx="9">
                  <c:v>2047.3899999999999</c:v>
                </c:pt>
                <c:pt idx="10">
                  <c:v>1533.81</c:v>
                </c:pt>
                <c:pt idx="11">
                  <c:v>1760.5033333333336</c:v>
                </c:pt>
                <c:pt idx="12">
                  <c:v>3687.6533333333341</c:v>
                </c:pt>
                <c:pt idx="13">
                  <c:v>2439.3266666666668</c:v>
                </c:pt>
                <c:pt idx="14">
                  <c:v>5746.0633333333335</c:v>
                </c:pt>
                <c:pt idx="15">
                  <c:v>1416.7699999999998</c:v>
                </c:pt>
              </c:numCache>
            </c:numRef>
          </c:val>
        </c:ser>
        <c:ser>
          <c:idx val="0"/>
          <c:order val="1"/>
          <c:tx>
            <c:strRef>
              <c:f>'Salários (sol)'!$B$2</c:f>
              <c:strCache>
                <c:ptCount val="1"/>
                <c:pt idx="0">
                  <c:v>Salários Base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'Salários (sol)'!$A$3:$A$18</c:f>
              <c:strCache>
                <c:ptCount val="16"/>
                <c:pt idx="0">
                  <c:v>Daniel </c:v>
                </c:pt>
                <c:pt idx="1">
                  <c:v>Danilo </c:v>
                </c:pt>
                <c:pt idx="2">
                  <c:v>Miguel </c:v>
                </c:pt>
                <c:pt idx="3">
                  <c:v>Murilo </c:v>
                </c:pt>
                <c:pt idx="4">
                  <c:v>Ricardo </c:v>
                </c:pt>
                <c:pt idx="5">
                  <c:v>Débora </c:v>
                </c:pt>
                <c:pt idx="6">
                  <c:v>Katarina </c:v>
                </c:pt>
                <c:pt idx="7">
                  <c:v>Paulo </c:v>
                </c:pt>
                <c:pt idx="8">
                  <c:v>Eduardo Antônio</c:v>
                </c:pt>
                <c:pt idx="9">
                  <c:v>Beatriz </c:v>
                </c:pt>
                <c:pt idx="10">
                  <c:v>Marco Camilo</c:v>
                </c:pt>
                <c:pt idx="11">
                  <c:v>João Gustavo</c:v>
                </c:pt>
                <c:pt idx="12">
                  <c:v>Maria Conceição</c:v>
                </c:pt>
                <c:pt idx="13">
                  <c:v>Isabel </c:v>
                </c:pt>
                <c:pt idx="14">
                  <c:v>Rodrigo </c:v>
                </c:pt>
                <c:pt idx="15">
                  <c:v>Caio </c:v>
                </c:pt>
              </c:strCache>
            </c:strRef>
          </c:cat>
          <c:val>
            <c:numRef>
              <c:f>'Salários (sol)'!$B$3:$B$18</c:f>
              <c:numCache>
                <c:formatCode>_("R$"* #,##0.00_);_("R$"* \(#,##0.00\);_("R$"* "-"??_);_(@_)</c:formatCode>
                <c:ptCount val="16"/>
                <c:pt idx="0">
                  <c:v>2530</c:v>
                </c:pt>
                <c:pt idx="1">
                  <c:v>6200</c:v>
                </c:pt>
                <c:pt idx="2">
                  <c:v>4320</c:v>
                </c:pt>
                <c:pt idx="3">
                  <c:v>1200</c:v>
                </c:pt>
                <c:pt idx="4">
                  <c:v>1450</c:v>
                </c:pt>
                <c:pt idx="5">
                  <c:v>5680</c:v>
                </c:pt>
                <c:pt idx="6">
                  <c:v>3000</c:v>
                </c:pt>
                <c:pt idx="7">
                  <c:v>3250</c:v>
                </c:pt>
                <c:pt idx="8">
                  <c:v>2500</c:v>
                </c:pt>
                <c:pt idx="9">
                  <c:v>3540</c:v>
                </c:pt>
                <c:pt idx="10">
                  <c:v>2650</c:v>
                </c:pt>
                <c:pt idx="11">
                  <c:v>2564</c:v>
                </c:pt>
                <c:pt idx="12">
                  <c:v>5204</c:v>
                </c:pt>
                <c:pt idx="13">
                  <c:v>4102</c:v>
                </c:pt>
                <c:pt idx="14">
                  <c:v>8234</c:v>
                </c:pt>
                <c:pt idx="15">
                  <c:v>2145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952960"/>
        <c:axId val="146955264"/>
        <c:axId val="146951232"/>
      </c:bar3DChart>
      <c:catAx>
        <c:axId val="1469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69552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695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6952960"/>
        <c:crosses val="autoZero"/>
        <c:crossBetween val="between"/>
        <c:majorUnit val="1000"/>
      </c:valAx>
      <c:serAx>
        <c:axId val="14695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low"/>
        <c:crossAx val="146955264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781086580378358"/>
          <c:y val="0.45824272509414582"/>
          <c:w val="0.18112249587231052"/>
          <c:h val="0.11858010955152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61913</xdr:colOff>
      <xdr:row>23</xdr:row>
      <xdr:rowOff>119062</xdr:rowOff>
    </xdr:from>
    <xdr:to>
      <xdr:col>12</xdr:col>
      <xdr:colOff>0</xdr:colOff>
      <xdr:row>48</xdr:row>
      <xdr:rowOff>38099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selection activeCell="B19" sqref="B19"/>
    </sheetView>
  </sheetViews>
  <sheetFormatPr defaultColWidth="11.5703125" defaultRowHeight="12.75"/>
  <cols>
    <col min="1" max="1" width="19.28515625" style="1" bestFit="1" customWidth="1"/>
    <col min="2" max="2" width="15.140625" style="1" customWidth="1"/>
    <col min="3" max="3" width="7.7109375" style="1" customWidth="1"/>
    <col min="4" max="4" width="10.5703125" style="1" customWidth="1"/>
    <col min="5" max="5" width="7.7109375" style="1" customWidth="1"/>
    <col min="6" max="6" width="10.85546875" style="1" customWidth="1"/>
    <col min="7" max="7" width="8.28515625" style="1" customWidth="1"/>
    <col min="8" max="8" width="8.5703125" style="1" bestFit="1" customWidth="1"/>
    <col min="9" max="9" width="10.42578125" style="1" bestFit="1" customWidth="1"/>
    <col min="10" max="10" width="10.5703125" style="1" customWidth="1"/>
    <col min="11" max="11" width="11.140625" style="1" customWidth="1"/>
    <col min="12" max="16384" width="11.5703125" style="1"/>
  </cols>
  <sheetData>
    <row r="1" spans="1:12" ht="27.6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49.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28</v>
      </c>
      <c r="J2" s="3" t="s">
        <v>9</v>
      </c>
      <c r="K2" s="3" t="s">
        <v>10</v>
      </c>
      <c r="L2" s="3" t="s">
        <v>11</v>
      </c>
    </row>
    <row r="3" spans="1:12" ht="15.75">
      <c r="A3" s="4" t="s">
        <v>12</v>
      </c>
      <c r="B3" s="5">
        <v>2530</v>
      </c>
      <c r="C3" s="6">
        <v>1</v>
      </c>
      <c r="D3" s="7"/>
      <c r="E3" s="7">
        <v>0</v>
      </c>
      <c r="F3" s="7"/>
      <c r="G3" s="7">
        <v>0</v>
      </c>
      <c r="H3" s="7"/>
      <c r="I3" s="7"/>
      <c r="J3" s="7"/>
      <c r="K3" s="7"/>
      <c r="L3" s="7"/>
    </row>
    <row r="4" spans="1:12" ht="15.75">
      <c r="A4" s="4" t="s">
        <v>13</v>
      </c>
      <c r="B4" s="5">
        <v>6200</v>
      </c>
      <c r="C4" s="6">
        <v>0</v>
      </c>
      <c r="D4" s="7"/>
      <c r="E4" s="7">
        <v>1</v>
      </c>
      <c r="F4" s="7"/>
      <c r="G4" s="7">
        <v>1</v>
      </c>
      <c r="H4" s="7"/>
      <c r="I4" s="7"/>
      <c r="J4" s="7"/>
      <c r="K4" s="7"/>
      <c r="L4" s="7"/>
    </row>
    <row r="5" spans="1:12" ht="15.75">
      <c r="A5" s="4" t="s">
        <v>14</v>
      </c>
      <c r="B5" s="5">
        <v>4320</v>
      </c>
      <c r="C5" s="6">
        <v>3</v>
      </c>
      <c r="D5" s="7"/>
      <c r="E5" s="7">
        <v>6</v>
      </c>
      <c r="F5" s="7"/>
      <c r="G5" s="7">
        <v>2</v>
      </c>
      <c r="H5" s="7"/>
      <c r="I5" s="7"/>
      <c r="J5" s="7"/>
      <c r="K5" s="7"/>
      <c r="L5" s="7"/>
    </row>
    <row r="6" spans="1:12" ht="15.75">
      <c r="A6" s="4" t="s">
        <v>15</v>
      </c>
      <c r="B6" s="5">
        <v>1200</v>
      </c>
      <c r="C6" s="6">
        <v>4</v>
      </c>
      <c r="D6" s="7"/>
      <c r="E6" s="7">
        <v>1</v>
      </c>
      <c r="F6" s="7"/>
      <c r="G6" s="7">
        <v>1</v>
      </c>
      <c r="H6" s="7"/>
      <c r="I6" s="7"/>
      <c r="J6" s="7"/>
      <c r="K6" s="7"/>
      <c r="L6" s="7"/>
    </row>
    <row r="7" spans="1:12" ht="15.75">
      <c r="A7" s="4" t="s">
        <v>16</v>
      </c>
      <c r="B7" s="5">
        <v>1450</v>
      </c>
      <c r="C7" s="6">
        <v>7</v>
      </c>
      <c r="D7" s="7"/>
      <c r="E7" s="7">
        <v>2</v>
      </c>
      <c r="F7" s="7"/>
      <c r="G7" s="7">
        <v>0</v>
      </c>
      <c r="H7" s="7"/>
      <c r="I7" s="7"/>
      <c r="J7" s="7"/>
      <c r="K7" s="7"/>
      <c r="L7" s="7"/>
    </row>
    <row r="8" spans="1:12" ht="15.75">
      <c r="A8" s="4" t="s">
        <v>26</v>
      </c>
      <c r="B8" s="5">
        <v>5680</v>
      </c>
      <c r="C8" s="6">
        <v>3</v>
      </c>
      <c r="D8" s="7"/>
      <c r="E8" s="7">
        <v>5</v>
      </c>
      <c r="F8" s="7"/>
      <c r="G8" s="7">
        <v>0</v>
      </c>
      <c r="H8" s="7"/>
      <c r="I8" s="7"/>
      <c r="J8" s="7"/>
      <c r="K8" s="7"/>
      <c r="L8" s="7"/>
    </row>
    <row r="9" spans="1:12" ht="15.75">
      <c r="A9" s="4" t="s">
        <v>17</v>
      </c>
      <c r="B9" s="5">
        <v>3000</v>
      </c>
      <c r="C9" s="6">
        <v>1</v>
      </c>
      <c r="D9" s="7"/>
      <c r="E9" s="7">
        <v>0</v>
      </c>
      <c r="F9" s="7"/>
      <c r="G9" s="7">
        <v>0</v>
      </c>
      <c r="H9" s="7"/>
      <c r="I9" s="7"/>
      <c r="J9" s="7"/>
      <c r="K9" s="7"/>
      <c r="L9" s="7"/>
    </row>
    <row r="10" spans="1:12" ht="15.75">
      <c r="A10" s="4" t="s">
        <v>18</v>
      </c>
      <c r="B10" s="5">
        <v>3250</v>
      </c>
      <c r="C10" s="6">
        <v>9</v>
      </c>
      <c r="D10" s="7"/>
      <c r="E10" s="7">
        <v>0</v>
      </c>
      <c r="F10" s="7"/>
      <c r="G10" s="7">
        <v>1</v>
      </c>
      <c r="H10" s="7"/>
      <c r="I10" s="7"/>
      <c r="J10" s="7"/>
      <c r="K10" s="7"/>
      <c r="L10" s="7"/>
    </row>
    <row r="11" spans="1:12" ht="15.75">
      <c r="A11" s="4" t="s">
        <v>27</v>
      </c>
      <c r="B11" s="5">
        <v>2500</v>
      </c>
      <c r="C11" s="6">
        <v>2</v>
      </c>
      <c r="D11" s="7"/>
      <c r="E11" s="7">
        <v>0</v>
      </c>
      <c r="F11" s="7"/>
      <c r="G11" s="7">
        <v>0</v>
      </c>
      <c r="H11" s="7"/>
      <c r="I11" s="7"/>
      <c r="J11" s="7"/>
      <c r="K11" s="7"/>
      <c r="L11" s="7"/>
    </row>
    <row r="12" spans="1:12" ht="15.75">
      <c r="A12" s="4" t="s">
        <v>19</v>
      </c>
      <c r="B12" s="5">
        <v>3540</v>
      </c>
      <c r="C12" s="6">
        <v>3</v>
      </c>
      <c r="D12" s="7"/>
      <c r="E12" s="7">
        <v>2</v>
      </c>
      <c r="F12" s="7"/>
      <c r="G12" s="7">
        <v>1</v>
      </c>
      <c r="H12" s="7"/>
      <c r="I12" s="7"/>
      <c r="J12" s="7"/>
      <c r="K12" s="7"/>
      <c r="L12" s="7"/>
    </row>
    <row r="13" spans="1:12" ht="15.75">
      <c r="A13" s="4" t="s">
        <v>20</v>
      </c>
      <c r="B13" s="5">
        <v>2650</v>
      </c>
      <c r="C13" s="6">
        <v>6</v>
      </c>
      <c r="D13" s="7"/>
      <c r="E13" s="7">
        <v>3</v>
      </c>
      <c r="F13" s="7"/>
      <c r="G13" s="7">
        <v>1</v>
      </c>
      <c r="H13" s="7"/>
      <c r="I13" s="7"/>
      <c r="J13" s="7"/>
      <c r="K13" s="7"/>
      <c r="L13" s="7"/>
    </row>
    <row r="14" spans="1:12" ht="15.75">
      <c r="A14" s="4" t="s">
        <v>21</v>
      </c>
      <c r="B14" s="5">
        <v>2564</v>
      </c>
      <c r="C14" s="6">
        <v>5</v>
      </c>
      <c r="D14" s="7"/>
      <c r="E14" s="7">
        <v>1</v>
      </c>
      <c r="F14" s="7"/>
      <c r="G14" s="7">
        <v>2</v>
      </c>
      <c r="H14" s="7"/>
      <c r="I14" s="7"/>
      <c r="J14" s="7"/>
      <c r="K14" s="7"/>
      <c r="L14" s="7"/>
    </row>
    <row r="15" spans="1:12" ht="15.75">
      <c r="A15" s="4" t="s">
        <v>22</v>
      </c>
      <c r="B15" s="5">
        <v>5204</v>
      </c>
      <c r="C15" s="6">
        <v>9</v>
      </c>
      <c r="D15" s="7"/>
      <c r="E15" s="7">
        <v>1</v>
      </c>
      <c r="F15" s="7"/>
      <c r="G15" s="7">
        <v>3</v>
      </c>
      <c r="H15" s="7"/>
      <c r="I15" s="7"/>
      <c r="J15" s="7"/>
      <c r="K15" s="7"/>
      <c r="L15" s="7"/>
    </row>
    <row r="16" spans="1:12" ht="15.75">
      <c r="A16" s="4" t="s">
        <v>23</v>
      </c>
      <c r="B16" s="5">
        <v>4102</v>
      </c>
      <c r="C16" s="6">
        <v>1</v>
      </c>
      <c r="D16" s="7"/>
      <c r="E16" s="7">
        <v>1</v>
      </c>
      <c r="F16" s="7"/>
      <c r="G16" s="7">
        <v>1</v>
      </c>
      <c r="H16" s="7"/>
      <c r="I16" s="7"/>
      <c r="J16" s="7"/>
      <c r="K16" s="7"/>
      <c r="L16" s="7"/>
    </row>
    <row r="17" spans="1:12" ht="15.75">
      <c r="A17" s="4" t="s">
        <v>24</v>
      </c>
      <c r="B17" s="5">
        <v>8234</v>
      </c>
      <c r="C17" s="6">
        <v>14</v>
      </c>
      <c r="D17" s="7"/>
      <c r="E17" s="7">
        <v>1</v>
      </c>
      <c r="F17" s="7"/>
      <c r="G17" s="7">
        <v>1</v>
      </c>
      <c r="H17" s="7"/>
      <c r="I17" s="7"/>
      <c r="J17" s="7"/>
      <c r="K17" s="7"/>
      <c r="L17" s="7"/>
    </row>
    <row r="18" spans="1:12" ht="15.75">
      <c r="A18" s="4" t="s">
        <v>25</v>
      </c>
      <c r="B18" s="5">
        <v>2145</v>
      </c>
      <c r="C18" s="6">
        <v>2</v>
      </c>
      <c r="D18" s="7"/>
      <c r="E18" s="7">
        <v>1</v>
      </c>
      <c r="F18" s="7"/>
      <c r="G18" s="7">
        <v>0</v>
      </c>
      <c r="H18" s="7"/>
      <c r="I18" s="7"/>
      <c r="J18" s="7"/>
      <c r="K18" s="7"/>
      <c r="L18" s="7"/>
    </row>
    <row r="19" spans="1:12" ht="15.75">
      <c r="A19" s="4" t="s">
        <v>29</v>
      </c>
      <c r="B19" s="14"/>
      <c r="L19" s="2"/>
    </row>
  </sheetData>
  <mergeCells count="1">
    <mergeCell ref="A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0" zoomScaleNormal="80" workbookViewId="0">
      <selection activeCell="N2" sqref="N2"/>
    </sheetView>
  </sheetViews>
  <sheetFormatPr defaultColWidth="11.5703125" defaultRowHeight="12.75"/>
  <cols>
    <col min="1" max="1" width="18.85546875" style="1" bestFit="1" customWidth="1"/>
    <col min="2" max="2" width="13.5703125" style="1" bestFit="1" customWidth="1"/>
    <col min="3" max="3" width="7.28515625" style="1" bestFit="1" customWidth="1"/>
    <col min="4" max="4" width="10.7109375" style="1" customWidth="1"/>
    <col min="5" max="5" width="7.42578125" style="1" bestFit="1" customWidth="1"/>
    <col min="6" max="6" width="9.5703125" style="1" bestFit="1" customWidth="1"/>
    <col min="7" max="7" width="8.140625" style="1" bestFit="1" customWidth="1"/>
    <col min="8" max="8" width="8.42578125" style="1" bestFit="1" customWidth="1"/>
    <col min="9" max="9" width="10.85546875" style="1" bestFit="1" customWidth="1"/>
    <col min="10" max="10" width="10.85546875" style="1" customWidth="1"/>
    <col min="11" max="11" width="11.140625" style="1" customWidth="1"/>
    <col min="12" max="12" width="11" style="1" bestFit="1" customWidth="1"/>
    <col min="13" max="16384" width="11.5703125" style="1"/>
  </cols>
  <sheetData>
    <row r="1" spans="1:12" ht="27.6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50.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28</v>
      </c>
      <c r="J2" s="3" t="s">
        <v>9</v>
      </c>
      <c r="K2" s="3" t="s">
        <v>10</v>
      </c>
      <c r="L2" s="3" t="s">
        <v>11</v>
      </c>
    </row>
    <row r="3" spans="1:12" ht="15.75">
      <c r="A3" s="4" t="s">
        <v>12</v>
      </c>
      <c r="B3" s="5">
        <v>2530</v>
      </c>
      <c r="C3" s="6">
        <v>1</v>
      </c>
      <c r="D3" s="8">
        <f t="shared" ref="D3:D18" si="0">ROUND(B3/Horas*(1+IF(B3&gt;=TetoExt,Hora1,Hora2))*C3,2)</f>
        <v>23.72</v>
      </c>
      <c r="E3" s="6">
        <v>0</v>
      </c>
      <c r="F3" s="8">
        <f>B3/30*E3</f>
        <v>0</v>
      </c>
      <c r="G3" s="6">
        <v>0</v>
      </c>
      <c r="H3" s="8">
        <f t="shared" ref="H3:H18" si="1">SalFam*G3</f>
        <v>0</v>
      </c>
      <c r="I3" s="8">
        <f t="shared" ref="I3:I18" si="2">IF(B3&gt;TetoConv,Conv,0)</f>
        <v>32</v>
      </c>
      <c r="J3" s="8">
        <f t="shared" ref="J3:J18" si="3">TRUNC(IF(AND(B3&gt;TetoINSS,G3&lt;Depen),INSS2,INSS1)*B3,2)</f>
        <v>278.3</v>
      </c>
      <c r="K3" s="8">
        <f t="shared" ref="K3:K18" si="4">TRUNC(B3*IF(B3&gt;TetoIR,MaxIR,MinIR),2)</f>
        <v>695.75</v>
      </c>
      <c r="L3" s="8">
        <f>B3+D3+H3-F3-I3-J3-K3</f>
        <v>1547.6699999999996</v>
      </c>
    </row>
    <row r="4" spans="1:12" ht="15.75">
      <c r="A4" s="4" t="s">
        <v>13</v>
      </c>
      <c r="B4" s="5">
        <v>6200</v>
      </c>
      <c r="C4" s="6">
        <v>0</v>
      </c>
      <c r="D4" s="8">
        <f t="shared" si="0"/>
        <v>0</v>
      </c>
      <c r="E4" s="6">
        <v>1</v>
      </c>
      <c r="F4" s="8">
        <f t="shared" ref="F4:F18" si="5">B4/30*E4</f>
        <v>206.66666666666666</v>
      </c>
      <c r="G4" s="6">
        <v>1</v>
      </c>
      <c r="H4" s="8">
        <f t="shared" si="1"/>
        <v>52</v>
      </c>
      <c r="I4" s="8">
        <f t="shared" si="2"/>
        <v>32</v>
      </c>
      <c r="J4" s="8">
        <f t="shared" si="3"/>
        <v>682</v>
      </c>
      <c r="K4" s="8">
        <f t="shared" si="4"/>
        <v>1705</v>
      </c>
      <c r="L4" s="8">
        <f t="shared" ref="L4:L18" si="6">B4+D4+H4-F4-I4-J4-K4</f>
        <v>3626.333333333333</v>
      </c>
    </row>
    <row r="5" spans="1:12" ht="15.75">
      <c r="A5" s="4" t="s">
        <v>14</v>
      </c>
      <c r="B5" s="5">
        <v>4320</v>
      </c>
      <c r="C5" s="6">
        <v>3</v>
      </c>
      <c r="D5" s="8">
        <f t="shared" si="0"/>
        <v>105.3</v>
      </c>
      <c r="E5" s="6">
        <v>6</v>
      </c>
      <c r="F5" s="8">
        <f t="shared" si="5"/>
        <v>864</v>
      </c>
      <c r="G5" s="6">
        <v>2</v>
      </c>
      <c r="H5" s="8">
        <f t="shared" si="1"/>
        <v>104</v>
      </c>
      <c r="I5" s="8">
        <f t="shared" si="2"/>
        <v>32</v>
      </c>
      <c r="J5" s="8">
        <f t="shared" si="3"/>
        <v>345.6</v>
      </c>
      <c r="K5" s="8">
        <f t="shared" si="4"/>
        <v>1188</v>
      </c>
      <c r="L5" s="8">
        <f t="shared" si="6"/>
        <v>2099.7000000000003</v>
      </c>
    </row>
    <row r="6" spans="1:12" ht="15.75">
      <c r="A6" s="4" t="s">
        <v>15</v>
      </c>
      <c r="B6" s="5">
        <v>1200</v>
      </c>
      <c r="C6" s="6">
        <v>4</v>
      </c>
      <c r="D6" s="8">
        <f t="shared" si="0"/>
        <v>45</v>
      </c>
      <c r="E6" s="6">
        <v>1</v>
      </c>
      <c r="F6" s="8">
        <f t="shared" si="5"/>
        <v>40</v>
      </c>
      <c r="G6" s="6">
        <v>1</v>
      </c>
      <c r="H6" s="8">
        <f t="shared" si="1"/>
        <v>52</v>
      </c>
      <c r="I6" s="8">
        <f t="shared" si="2"/>
        <v>0</v>
      </c>
      <c r="J6" s="8">
        <f t="shared" si="3"/>
        <v>96</v>
      </c>
      <c r="K6" s="8">
        <f t="shared" si="4"/>
        <v>240</v>
      </c>
      <c r="L6" s="8">
        <f t="shared" si="6"/>
        <v>921</v>
      </c>
    </row>
    <row r="7" spans="1:12" ht="15.75">
      <c r="A7" s="4" t="s">
        <v>16</v>
      </c>
      <c r="B7" s="5">
        <v>1450</v>
      </c>
      <c r="C7" s="6">
        <v>7</v>
      </c>
      <c r="D7" s="8">
        <f t="shared" si="0"/>
        <v>95.16</v>
      </c>
      <c r="E7" s="6">
        <v>2</v>
      </c>
      <c r="F7" s="8">
        <f t="shared" si="5"/>
        <v>96.666666666666671</v>
      </c>
      <c r="G7" s="6">
        <v>0</v>
      </c>
      <c r="H7" s="8">
        <f t="shared" si="1"/>
        <v>0</v>
      </c>
      <c r="I7" s="8">
        <f t="shared" si="2"/>
        <v>0</v>
      </c>
      <c r="J7" s="8">
        <f t="shared" si="3"/>
        <v>116</v>
      </c>
      <c r="K7" s="8">
        <f t="shared" si="4"/>
        <v>290</v>
      </c>
      <c r="L7" s="8">
        <f t="shared" si="6"/>
        <v>1042.4933333333333</v>
      </c>
    </row>
    <row r="8" spans="1:12" ht="15.75">
      <c r="A8" s="4" t="s">
        <v>26</v>
      </c>
      <c r="B8" s="5">
        <v>5680</v>
      </c>
      <c r="C8" s="6">
        <v>3</v>
      </c>
      <c r="D8" s="8">
        <f t="shared" si="0"/>
        <v>138.44999999999999</v>
      </c>
      <c r="E8" s="6">
        <v>5</v>
      </c>
      <c r="F8" s="8">
        <f t="shared" si="5"/>
        <v>946.66666666666674</v>
      </c>
      <c r="G8" s="6">
        <v>0</v>
      </c>
      <c r="H8" s="8">
        <f t="shared" si="1"/>
        <v>0</v>
      </c>
      <c r="I8" s="8">
        <f t="shared" si="2"/>
        <v>32</v>
      </c>
      <c r="J8" s="8">
        <f t="shared" si="3"/>
        <v>624.79999999999995</v>
      </c>
      <c r="K8" s="8">
        <f t="shared" si="4"/>
        <v>1562</v>
      </c>
      <c r="L8" s="8">
        <f t="shared" si="6"/>
        <v>2652.9833333333327</v>
      </c>
    </row>
    <row r="9" spans="1:12" ht="15.75">
      <c r="A9" s="4" t="s">
        <v>17</v>
      </c>
      <c r="B9" s="5">
        <v>3000</v>
      </c>
      <c r="C9" s="6">
        <v>1</v>
      </c>
      <c r="D9" s="8">
        <f t="shared" si="0"/>
        <v>24.38</v>
      </c>
      <c r="E9" s="6">
        <v>0</v>
      </c>
      <c r="F9" s="8">
        <f t="shared" si="5"/>
        <v>0</v>
      </c>
      <c r="G9" s="6">
        <v>0</v>
      </c>
      <c r="H9" s="8">
        <f t="shared" si="1"/>
        <v>0</v>
      </c>
      <c r="I9" s="8">
        <f t="shared" si="2"/>
        <v>32</v>
      </c>
      <c r="J9" s="8">
        <f t="shared" si="3"/>
        <v>330</v>
      </c>
      <c r="K9" s="8">
        <f t="shared" si="4"/>
        <v>825</v>
      </c>
      <c r="L9" s="8">
        <f t="shared" si="6"/>
        <v>1837.38</v>
      </c>
    </row>
    <row r="10" spans="1:12" ht="15.75">
      <c r="A10" s="4" t="s">
        <v>18</v>
      </c>
      <c r="B10" s="5">
        <v>3250</v>
      </c>
      <c r="C10" s="6">
        <v>9</v>
      </c>
      <c r="D10" s="8">
        <f t="shared" si="0"/>
        <v>237.66</v>
      </c>
      <c r="E10" s="6">
        <v>0</v>
      </c>
      <c r="F10" s="8">
        <f t="shared" si="5"/>
        <v>0</v>
      </c>
      <c r="G10" s="6">
        <v>1</v>
      </c>
      <c r="H10" s="8">
        <f t="shared" si="1"/>
        <v>52</v>
      </c>
      <c r="I10" s="8">
        <f t="shared" si="2"/>
        <v>32</v>
      </c>
      <c r="J10" s="8">
        <f t="shared" si="3"/>
        <v>357.5</v>
      </c>
      <c r="K10" s="8">
        <f t="shared" si="4"/>
        <v>893.75</v>
      </c>
      <c r="L10" s="8">
        <f t="shared" si="6"/>
        <v>2256.41</v>
      </c>
    </row>
    <row r="11" spans="1:12" ht="15.75">
      <c r="A11" s="4" t="s">
        <v>27</v>
      </c>
      <c r="B11" s="5">
        <v>2500</v>
      </c>
      <c r="C11" s="6">
        <v>2</v>
      </c>
      <c r="D11" s="8">
        <f t="shared" si="0"/>
        <v>46.88</v>
      </c>
      <c r="E11" s="6">
        <v>0</v>
      </c>
      <c r="F11" s="8">
        <f t="shared" si="5"/>
        <v>0</v>
      </c>
      <c r="G11" s="6">
        <v>0</v>
      </c>
      <c r="H11" s="8">
        <f t="shared" si="1"/>
        <v>0</v>
      </c>
      <c r="I11" s="8">
        <f t="shared" si="2"/>
        <v>32</v>
      </c>
      <c r="J11" s="8">
        <f t="shared" si="3"/>
        <v>275</v>
      </c>
      <c r="K11" s="8">
        <f t="shared" si="4"/>
        <v>500</v>
      </c>
      <c r="L11" s="8">
        <f t="shared" si="6"/>
        <v>1739.88</v>
      </c>
    </row>
    <row r="12" spans="1:12" ht="15.75">
      <c r="A12" s="4" t="s">
        <v>19</v>
      </c>
      <c r="B12" s="5">
        <v>3540</v>
      </c>
      <c r="C12" s="6">
        <v>3</v>
      </c>
      <c r="D12" s="8">
        <f t="shared" si="0"/>
        <v>86.29</v>
      </c>
      <c r="E12" s="6">
        <v>2</v>
      </c>
      <c r="F12" s="8">
        <f t="shared" si="5"/>
        <v>236</v>
      </c>
      <c r="G12" s="6">
        <v>1</v>
      </c>
      <c r="H12" s="8">
        <f t="shared" si="1"/>
        <v>52</v>
      </c>
      <c r="I12" s="8">
        <f t="shared" si="2"/>
        <v>32</v>
      </c>
      <c r="J12" s="8">
        <f t="shared" si="3"/>
        <v>389.4</v>
      </c>
      <c r="K12" s="8">
        <f t="shared" si="4"/>
        <v>973.5</v>
      </c>
      <c r="L12" s="8">
        <f t="shared" si="6"/>
        <v>2047.3899999999999</v>
      </c>
    </row>
    <row r="13" spans="1:12" ht="15.75">
      <c r="A13" s="4" t="s">
        <v>20</v>
      </c>
      <c r="B13" s="5">
        <v>2650</v>
      </c>
      <c r="C13" s="6">
        <v>6</v>
      </c>
      <c r="D13" s="8">
        <f t="shared" si="0"/>
        <v>149.06</v>
      </c>
      <c r="E13" s="6">
        <v>3</v>
      </c>
      <c r="F13" s="8">
        <f t="shared" si="5"/>
        <v>265</v>
      </c>
      <c r="G13" s="6">
        <v>1</v>
      </c>
      <c r="H13" s="8">
        <f t="shared" si="1"/>
        <v>52</v>
      </c>
      <c r="I13" s="8">
        <f t="shared" si="2"/>
        <v>32</v>
      </c>
      <c r="J13" s="8">
        <f t="shared" si="3"/>
        <v>291.5</v>
      </c>
      <c r="K13" s="8">
        <f t="shared" si="4"/>
        <v>728.75</v>
      </c>
      <c r="L13" s="8">
        <f t="shared" si="6"/>
        <v>1533.81</v>
      </c>
    </row>
    <row r="14" spans="1:12" ht="15.75">
      <c r="A14" s="4" t="s">
        <v>21</v>
      </c>
      <c r="B14" s="5">
        <v>2564</v>
      </c>
      <c r="C14" s="6">
        <v>5</v>
      </c>
      <c r="D14" s="8">
        <f t="shared" si="0"/>
        <v>120.19</v>
      </c>
      <c r="E14" s="6">
        <v>1</v>
      </c>
      <c r="F14" s="8">
        <f t="shared" si="5"/>
        <v>85.466666666666669</v>
      </c>
      <c r="G14" s="6">
        <v>2</v>
      </c>
      <c r="H14" s="8">
        <f t="shared" si="1"/>
        <v>104</v>
      </c>
      <c r="I14" s="8">
        <f t="shared" si="2"/>
        <v>32</v>
      </c>
      <c r="J14" s="8">
        <f t="shared" si="3"/>
        <v>205.12</v>
      </c>
      <c r="K14" s="8">
        <f t="shared" si="4"/>
        <v>705.1</v>
      </c>
      <c r="L14" s="8">
        <f t="shared" si="6"/>
        <v>1760.5033333333336</v>
      </c>
    </row>
    <row r="15" spans="1:12" ht="15.75">
      <c r="A15" s="4" t="s">
        <v>22</v>
      </c>
      <c r="B15" s="5">
        <v>5204</v>
      </c>
      <c r="C15" s="6">
        <v>9</v>
      </c>
      <c r="D15" s="8">
        <f t="shared" si="0"/>
        <v>380.54</v>
      </c>
      <c r="E15" s="6">
        <v>1</v>
      </c>
      <c r="F15" s="8">
        <f t="shared" si="5"/>
        <v>173.46666666666667</v>
      </c>
      <c r="G15" s="6">
        <v>3</v>
      </c>
      <c r="H15" s="8">
        <f t="shared" si="1"/>
        <v>156</v>
      </c>
      <c r="I15" s="8">
        <f t="shared" si="2"/>
        <v>32</v>
      </c>
      <c r="J15" s="8">
        <f t="shared" si="3"/>
        <v>416.32</v>
      </c>
      <c r="K15" s="8">
        <f t="shared" si="4"/>
        <v>1431.1</v>
      </c>
      <c r="L15" s="8">
        <f t="shared" si="6"/>
        <v>3687.6533333333341</v>
      </c>
    </row>
    <row r="16" spans="1:12" ht="15.75">
      <c r="A16" s="4" t="s">
        <v>23</v>
      </c>
      <c r="B16" s="5">
        <v>4102</v>
      </c>
      <c r="C16" s="6">
        <v>1</v>
      </c>
      <c r="D16" s="8">
        <f t="shared" si="0"/>
        <v>33.33</v>
      </c>
      <c r="E16" s="6">
        <v>1</v>
      </c>
      <c r="F16" s="8">
        <f t="shared" si="5"/>
        <v>136.73333333333332</v>
      </c>
      <c r="G16" s="6">
        <v>1</v>
      </c>
      <c r="H16" s="8">
        <f t="shared" si="1"/>
        <v>52</v>
      </c>
      <c r="I16" s="8">
        <f t="shared" si="2"/>
        <v>32</v>
      </c>
      <c r="J16" s="8">
        <f t="shared" si="3"/>
        <v>451.22</v>
      </c>
      <c r="K16" s="8">
        <f t="shared" si="4"/>
        <v>1128.05</v>
      </c>
      <c r="L16" s="8">
        <f t="shared" si="6"/>
        <v>2439.3266666666668</v>
      </c>
    </row>
    <row r="17" spans="1:12" ht="15.75">
      <c r="A17" s="4" t="s">
        <v>24</v>
      </c>
      <c r="B17" s="5">
        <v>8234</v>
      </c>
      <c r="C17" s="6">
        <v>14</v>
      </c>
      <c r="D17" s="8">
        <f t="shared" si="0"/>
        <v>936.62</v>
      </c>
      <c r="E17" s="6">
        <v>1</v>
      </c>
      <c r="F17" s="8">
        <f t="shared" si="5"/>
        <v>274.46666666666664</v>
      </c>
      <c r="G17" s="6">
        <v>1</v>
      </c>
      <c r="H17" s="8">
        <f t="shared" si="1"/>
        <v>52</v>
      </c>
      <c r="I17" s="8">
        <f t="shared" si="2"/>
        <v>32</v>
      </c>
      <c r="J17" s="8">
        <f t="shared" si="3"/>
        <v>905.74</v>
      </c>
      <c r="K17" s="8">
        <f t="shared" si="4"/>
        <v>2264.35</v>
      </c>
      <c r="L17" s="8">
        <f t="shared" si="6"/>
        <v>5746.0633333333335</v>
      </c>
    </row>
    <row r="18" spans="1:12" ht="16.5" thickBot="1">
      <c r="A18" s="19" t="s">
        <v>25</v>
      </c>
      <c r="B18" s="20">
        <v>2145</v>
      </c>
      <c r="C18" s="21">
        <v>2</v>
      </c>
      <c r="D18" s="22">
        <f t="shared" si="0"/>
        <v>40.22</v>
      </c>
      <c r="E18" s="21">
        <v>1</v>
      </c>
      <c r="F18" s="22">
        <f t="shared" si="5"/>
        <v>71.5</v>
      </c>
      <c r="G18" s="21">
        <v>0</v>
      </c>
      <c r="H18" s="22">
        <f t="shared" si="1"/>
        <v>0</v>
      </c>
      <c r="I18" s="22">
        <f t="shared" si="2"/>
        <v>32</v>
      </c>
      <c r="J18" s="22">
        <f t="shared" si="3"/>
        <v>235.95</v>
      </c>
      <c r="K18" s="22">
        <f t="shared" si="4"/>
        <v>429</v>
      </c>
      <c r="L18" s="22">
        <f t="shared" si="6"/>
        <v>1416.7699999999998</v>
      </c>
    </row>
    <row r="19" spans="1:12" ht="16.5" thickTop="1">
      <c r="A19" s="15" t="s">
        <v>29</v>
      </c>
      <c r="B19" s="16">
        <f>SUM(B3:B18)</f>
        <v>58569</v>
      </c>
      <c r="C19" s="23">
        <f t="shared" ref="C19:J19" si="7">SUM(C3:C18)</f>
        <v>70</v>
      </c>
      <c r="D19" s="17">
        <f t="shared" si="7"/>
        <v>2462.7999999999997</v>
      </c>
      <c r="E19" s="23">
        <f t="shared" si="7"/>
        <v>25</v>
      </c>
      <c r="F19" s="17">
        <f t="shared" si="7"/>
        <v>3396.6333333333332</v>
      </c>
      <c r="G19" s="17">
        <f t="shared" si="7"/>
        <v>14</v>
      </c>
      <c r="H19" s="17">
        <f t="shared" si="7"/>
        <v>728</v>
      </c>
      <c r="I19" s="17">
        <f t="shared" si="7"/>
        <v>448</v>
      </c>
      <c r="J19" s="17">
        <f t="shared" si="7"/>
        <v>6000.45</v>
      </c>
      <c r="K19" s="17">
        <f>SUM(K3:K18)</f>
        <v>15559.35</v>
      </c>
      <c r="L19" s="18">
        <f>SUM(L3:L18)</f>
        <v>36355.366666666669</v>
      </c>
    </row>
    <row r="20" spans="1:12" ht="9.6" customHeight="1"/>
    <row r="21" spans="1:12">
      <c r="A21" s="9" t="s">
        <v>40</v>
      </c>
      <c r="B21" s="10">
        <v>3000</v>
      </c>
      <c r="C21" s="9" t="s">
        <v>31</v>
      </c>
      <c r="D21" s="1">
        <v>160</v>
      </c>
      <c r="E21" s="9" t="s">
        <v>30</v>
      </c>
      <c r="F21" s="11">
        <v>52</v>
      </c>
      <c r="G21" s="9" t="s">
        <v>37</v>
      </c>
      <c r="H21" s="1">
        <v>2</v>
      </c>
      <c r="I21" s="9" t="s">
        <v>41</v>
      </c>
      <c r="J21" s="11">
        <v>2500</v>
      </c>
    </row>
    <row r="22" spans="1:12">
      <c r="A22" s="9" t="s">
        <v>33</v>
      </c>
      <c r="B22" s="10">
        <v>1500</v>
      </c>
      <c r="C22" s="9" t="s">
        <v>34</v>
      </c>
      <c r="D22" s="13">
        <v>0.3</v>
      </c>
      <c r="E22" s="9" t="s">
        <v>32</v>
      </c>
      <c r="F22" s="11">
        <v>32</v>
      </c>
      <c r="G22" s="9" t="s">
        <v>38</v>
      </c>
      <c r="H22" s="13">
        <v>0.08</v>
      </c>
      <c r="I22" s="9" t="s">
        <v>42</v>
      </c>
      <c r="J22" s="13">
        <v>0.2</v>
      </c>
    </row>
    <row r="23" spans="1:12">
      <c r="A23" s="9" t="s">
        <v>36</v>
      </c>
      <c r="B23" s="10">
        <v>2000</v>
      </c>
      <c r="C23" s="9" t="s">
        <v>35</v>
      </c>
      <c r="D23" s="13">
        <v>0.5</v>
      </c>
      <c r="F23" s="12"/>
      <c r="G23" s="9" t="s">
        <v>39</v>
      </c>
      <c r="H23" s="13">
        <v>0.11</v>
      </c>
      <c r="I23" s="9" t="s">
        <v>43</v>
      </c>
      <c r="J23" s="13">
        <v>0.27500000000000002</v>
      </c>
    </row>
    <row r="24" spans="1:12">
      <c r="D24" s="12">
        <f>B8/160*1.3*3</f>
        <v>138.44999999999999</v>
      </c>
    </row>
  </sheetData>
  <mergeCells count="1">
    <mergeCell ref="A1:L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14</vt:i4>
      </vt:variant>
    </vt:vector>
  </HeadingPairs>
  <TitlesOfParts>
    <vt:vector size="16" baseType="lpstr">
      <vt:lpstr>Salários</vt:lpstr>
      <vt:lpstr>Salários (sol)</vt:lpstr>
      <vt:lpstr>Conv</vt:lpstr>
      <vt:lpstr>Depen</vt:lpstr>
      <vt:lpstr>Hora1</vt:lpstr>
      <vt:lpstr>Hora2</vt:lpstr>
      <vt:lpstr>Horas</vt:lpstr>
      <vt:lpstr>INSS1</vt:lpstr>
      <vt:lpstr>INSS2</vt:lpstr>
      <vt:lpstr>MaxIR</vt:lpstr>
      <vt:lpstr>MinIR</vt:lpstr>
      <vt:lpstr>SalFam</vt:lpstr>
      <vt:lpstr>TetoConv</vt:lpstr>
      <vt:lpstr>TetoExt</vt:lpstr>
      <vt:lpstr>TetoINSS</vt:lpstr>
      <vt:lpstr>TetoIR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2000-07-27T16:08:21Z</cp:lastPrinted>
  <dcterms:created xsi:type="dcterms:W3CDTF">1996-11-05T09:44:07Z</dcterms:created>
  <dcterms:modified xsi:type="dcterms:W3CDTF">2015-01-24T02:53:04Z</dcterms:modified>
</cp:coreProperties>
</file>