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/>
  </bookViews>
  <sheets>
    <sheet name="Club (sol)" sheetId="3" r:id="rId1"/>
  </sheets>
  <definedNames>
    <definedName name="hoje">'Club (sol)'!$E$3</definedName>
    <definedName name="Nº_de_Dias_em_Atraso">'Club (sol)'!$G$6:$G$114</definedName>
    <definedName name="Valor_Mensalidade">'Club (sol)'!$E$6:$E$114</definedName>
    <definedName name="Vencimento">'Club (sol)'!$F$6:$F$114</definedName>
  </definedNames>
  <calcPr calcId="145621"/>
</workbook>
</file>

<file path=xl/calcChain.xml><?xml version="1.0" encoding="utf-8"?>
<calcChain xmlns="http://schemas.openxmlformats.org/spreadsheetml/2006/main">
  <c r="E3" i="3" l="1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G8" i="3" l="1"/>
  <c r="I8" i="3" s="1"/>
  <c r="G111" i="3"/>
  <c r="I111" i="3" s="1"/>
  <c r="G107" i="3"/>
  <c r="I107" i="3" s="1"/>
  <c r="G103" i="3"/>
  <c r="I103" i="3" s="1"/>
  <c r="G99" i="3"/>
  <c r="I99" i="3" s="1"/>
  <c r="G95" i="3"/>
  <c r="I95" i="3" s="1"/>
  <c r="G91" i="3"/>
  <c r="I91" i="3" s="1"/>
  <c r="G87" i="3"/>
  <c r="I87" i="3" s="1"/>
  <c r="G83" i="3"/>
  <c r="I83" i="3" s="1"/>
  <c r="G79" i="3"/>
  <c r="I79" i="3" s="1"/>
  <c r="G75" i="3"/>
  <c r="I75" i="3" s="1"/>
  <c r="G71" i="3"/>
  <c r="I71" i="3" s="1"/>
  <c r="G67" i="3"/>
  <c r="I67" i="3" s="1"/>
  <c r="G63" i="3"/>
  <c r="I63" i="3" s="1"/>
  <c r="G59" i="3"/>
  <c r="I59" i="3" s="1"/>
  <c r="G55" i="3"/>
  <c r="I55" i="3" s="1"/>
  <c r="G51" i="3"/>
  <c r="I51" i="3" s="1"/>
  <c r="G47" i="3"/>
  <c r="I47" i="3" s="1"/>
  <c r="G43" i="3"/>
  <c r="I43" i="3" s="1"/>
  <c r="G39" i="3"/>
  <c r="I39" i="3" s="1"/>
  <c r="G35" i="3"/>
  <c r="I35" i="3" s="1"/>
  <c r="G31" i="3"/>
  <c r="I31" i="3" s="1"/>
  <c r="G27" i="3"/>
  <c r="I27" i="3" s="1"/>
  <c r="G23" i="3"/>
  <c r="I23" i="3" s="1"/>
  <c r="G19" i="3"/>
  <c r="I19" i="3" s="1"/>
  <c r="G15" i="3"/>
  <c r="I15" i="3" s="1"/>
  <c r="G11" i="3"/>
  <c r="I11" i="3" s="1"/>
  <c r="G7" i="3"/>
  <c r="I7" i="3" s="1"/>
  <c r="H113" i="3"/>
  <c r="H111" i="3"/>
  <c r="H109" i="3"/>
  <c r="H107" i="3"/>
  <c r="H105" i="3"/>
  <c r="H103" i="3"/>
  <c r="H101" i="3"/>
  <c r="H99" i="3"/>
  <c r="H97" i="3"/>
  <c r="H95" i="3"/>
  <c r="G113" i="3"/>
  <c r="I113" i="3" s="1"/>
  <c r="G109" i="3"/>
  <c r="I109" i="3" s="1"/>
  <c r="G105" i="3"/>
  <c r="I105" i="3" s="1"/>
  <c r="G101" i="3"/>
  <c r="I101" i="3" s="1"/>
  <c r="G97" i="3"/>
  <c r="I97" i="3" s="1"/>
  <c r="G93" i="3"/>
  <c r="I93" i="3" s="1"/>
  <c r="G89" i="3"/>
  <c r="I89" i="3" s="1"/>
  <c r="G85" i="3"/>
  <c r="I85" i="3" s="1"/>
  <c r="G81" i="3"/>
  <c r="I81" i="3" s="1"/>
  <c r="G77" i="3"/>
  <c r="I77" i="3" s="1"/>
  <c r="G73" i="3"/>
  <c r="I73" i="3" s="1"/>
  <c r="G69" i="3"/>
  <c r="I69" i="3" s="1"/>
  <c r="G65" i="3"/>
  <c r="I65" i="3" s="1"/>
  <c r="G61" i="3"/>
  <c r="I61" i="3" s="1"/>
  <c r="G57" i="3"/>
  <c r="I57" i="3" s="1"/>
  <c r="G53" i="3"/>
  <c r="I53" i="3" s="1"/>
  <c r="G49" i="3"/>
  <c r="I49" i="3" s="1"/>
  <c r="G45" i="3"/>
  <c r="I45" i="3" s="1"/>
  <c r="G41" i="3"/>
  <c r="I41" i="3" s="1"/>
  <c r="G37" i="3"/>
  <c r="I37" i="3" s="1"/>
  <c r="G33" i="3"/>
  <c r="I33" i="3" s="1"/>
  <c r="G29" i="3"/>
  <c r="I29" i="3" s="1"/>
  <c r="G25" i="3"/>
  <c r="I25" i="3" s="1"/>
  <c r="G21" i="3"/>
  <c r="I21" i="3" s="1"/>
  <c r="G17" i="3"/>
  <c r="I17" i="3" s="1"/>
  <c r="G13" i="3"/>
  <c r="I13" i="3" s="1"/>
  <c r="G9" i="3"/>
  <c r="I9" i="3" s="1"/>
  <c r="H114" i="3"/>
  <c r="H112" i="3"/>
  <c r="H110" i="3"/>
  <c r="H108" i="3"/>
  <c r="H106" i="3"/>
  <c r="H104" i="3"/>
  <c r="H102" i="3"/>
  <c r="H100" i="3"/>
  <c r="H98" i="3"/>
  <c r="H96" i="3"/>
  <c r="G114" i="3"/>
  <c r="I114" i="3" s="1"/>
  <c r="G112" i="3"/>
  <c r="I112" i="3" s="1"/>
  <c r="G110" i="3"/>
  <c r="I110" i="3" s="1"/>
  <c r="G108" i="3"/>
  <c r="I108" i="3" s="1"/>
  <c r="G106" i="3"/>
  <c r="I106" i="3" s="1"/>
  <c r="G104" i="3"/>
  <c r="I104" i="3" s="1"/>
  <c r="G102" i="3"/>
  <c r="I102" i="3" s="1"/>
  <c r="G100" i="3"/>
  <c r="I100" i="3" s="1"/>
  <c r="G98" i="3"/>
  <c r="I98" i="3" s="1"/>
  <c r="G96" i="3"/>
  <c r="I96" i="3" s="1"/>
  <c r="G94" i="3"/>
  <c r="I94" i="3" s="1"/>
  <c r="G92" i="3"/>
  <c r="I92" i="3" s="1"/>
  <c r="G90" i="3"/>
  <c r="I90" i="3" s="1"/>
  <c r="G88" i="3"/>
  <c r="I88" i="3" s="1"/>
  <c r="G86" i="3"/>
  <c r="I86" i="3" s="1"/>
  <c r="G84" i="3"/>
  <c r="I84" i="3" s="1"/>
  <c r="G82" i="3"/>
  <c r="I82" i="3" s="1"/>
  <c r="G80" i="3"/>
  <c r="I80" i="3" s="1"/>
  <c r="G78" i="3"/>
  <c r="I78" i="3" s="1"/>
  <c r="G76" i="3"/>
  <c r="I76" i="3" s="1"/>
  <c r="G74" i="3"/>
  <c r="I74" i="3" s="1"/>
  <c r="G72" i="3"/>
  <c r="I72" i="3" s="1"/>
  <c r="G70" i="3"/>
  <c r="I70" i="3" s="1"/>
  <c r="G68" i="3"/>
  <c r="I68" i="3" s="1"/>
  <c r="G66" i="3"/>
  <c r="I66" i="3" s="1"/>
  <c r="G64" i="3"/>
  <c r="I64" i="3" s="1"/>
  <c r="G62" i="3"/>
  <c r="I62" i="3" s="1"/>
  <c r="G60" i="3"/>
  <c r="I60" i="3" s="1"/>
  <c r="G58" i="3"/>
  <c r="I58" i="3" s="1"/>
  <c r="G56" i="3"/>
  <c r="I56" i="3" s="1"/>
  <c r="G54" i="3"/>
  <c r="I54" i="3" s="1"/>
  <c r="G52" i="3"/>
  <c r="I52" i="3" s="1"/>
  <c r="G50" i="3"/>
  <c r="I50" i="3" s="1"/>
  <c r="G48" i="3"/>
  <c r="I48" i="3" s="1"/>
  <c r="G46" i="3"/>
  <c r="I46" i="3" s="1"/>
  <c r="G44" i="3"/>
  <c r="I44" i="3" s="1"/>
  <c r="G42" i="3"/>
  <c r="I42" i="3" s="1"/>
  <c r="G40" i="3"/>
  <c r="I40" i="3" s="1"/>
  <c r="G38" i="3"/>
  <c r="I38" i="3" s="1"/>
  <c r="G36" i="3"/>
  <c r="I36" i="3" s="1"/>
  <c r="G34" i="3"/>
  <c r="I34" i="3" s="1"/>
  <c r="G32" i="3"/>
  <c r="I32" i="3" s="1"/>
  <c r="G30" i="3"/>
  <c r="I30" i="3" s="1"/>
  <c r="G28" i="3"/>
  <c r="I28" i="3" s="1"/>
  <c r="G26" i="3"/>
  <c r="I26" i="3" s="1"/>
  <c r="G24" i="3"/>
  <c r="I24" i="3" s="1"/>
  <c r="G22" i="3"/>
  <c r="I22" i="3" s="1"/>
  <c r="G20" i="3"/>
  <c r="I20" i="3" s="1"/>
  <c r="G18" i="3"/>
  <c r="I18" i="3" s="1"/>
  <c r="G16" i="3"/>
  <c r="I16" i="3" s="1"/>
  <c r="G14" i="3"/>
  <c r="I14" i="3" s="1"/>
  <c r="G12" i="3"/>
  <c r="I12" i="3" s="1"/>
  <c r="G10" i="3"/>
  <c r="I10" i="3" s="1"/>
  <c r="H6" i="3"/>
  <c r="H93" i="3"/>
  <c r="H91" i="3"/>
  <c r="H89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  <c r="H7" i="3"/>
  <c r="H94" i="3"/>
  <c r="H92" i="3"/>
  <c r="H90" i="3"/>
  <c r="H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8" i="3"/>
  <c r="G6" i="3"/>
  <c r="I6" i="3" s="1"/>
</calcChain>
</file>

<file path=xl/sharedStrings.xml><?xml version="1.0" encoding="utf-8"?>
<sst xmlns="http://schemas.openxmlformats.org/spreadsheetml/2006/main" count="338" uniqueCount="164">
  <si>
    <t>Vencimento</t>
  </si>
  <si>
    <t>Gráfica Tudo Pronto</t>
  </si>
  <si>
    <t>Santa Catarina Limpeza</t>
  </si>
  <si>
    <t>Guarda Patrimonial</t>
  </si>
  <si>
    <t>Posto Shell</t>
  </si>
  <si>
    <t>Papéis Klabin</t>
  </si>
  <si>
    <t>Benjamin Distribuidora</t>
  </si>
  <si>
    <t>Pacto Informática</t>
  </si>
  <si>
    <t>Eletronica Hiroshi</t>
  </si>
  <si>
    <t>Toalhas São Carlos</t>
  </si>
  <si>
    <t>DKS Marketing</t>
  </si>
  <si>
    <t>Alba Alimentos</t>
  </si>
  <si>
    <t>Cargo</t>
  </si>
  <si>
    <t>Adalberto</t>
  </si>
  <si>
    <t>Vendedor</t>
  </si>
  <si>
    <t>Vendas</t>
  </si>
  <si>
    <t>Adriano</t>
  </si>
  <si>
    <t>Contador</t>
  </si>
  <si>
    <t>Contabilidade</t>
  </si>
  <si>
    <t>Alessandra</t>
  </si>
  <si>
    <t>Estilista</t>
  </si>
  <si>
    <t>Produção</t>
  </si>
  <si>
    <t>Alessandro</t>
  </si>
  <si>
    <t>Office boy</t>
  </si>
  <si>
    <t>Serviços</t>
  </si>
  <si>
    <t>Alex</t>
  </si>
  <si>
    <t>Gerente de Produção</t>
  </si>
  <si>
    <t>Alexandra</t>
  </si>
  <si>
    <t>Costureira</t>
  </si>
  <si>
    <t>Alexandre</t>
  </si>
  <si>
    <t>Empacotador</t>
  </si>
  <si>
    <t>Allan</t>
  </si>
  <si>
    <t>Caixa</t>
  </si>
  <si>
    <t>Amit</t>
  </si>
  <si>
    <t>Ana Carolina</t>
  </si>
  <si>
    <t>Modelista</t>
  </si>
  <si>
    <t>Ana Cláudia</t>
  </si>
  <si>
    <t>Auxiliar costura</t>
  </si>
  <si>
    <t>Ana Paula</t>
  </si>
  <si>
    <t>Antônio Carlos</t>
  </si>
  <si>
    <t>Gerente loja</t>
  </si>
  <si>
    <t xml:space="preserve">Antônio Pedro </t>
  </si>
  <si>
    <t>Diretor Geral</t>
  </si>
  <si>
    <t>Administração</t>
  </si>
  <si>
    <t>Aparecida</t>
  </si>
  <si>
    <t>Diretor Marketing</t>
  </si>
  <si>
    <t>Ariane</t>
  </si>
  <si>
    <t>Faxineira</t>
  </si>
  <si>
    <t>Arthur</t>
  </si>
  <si>
    <t>Copeiro</t>
  </si>
  <si>
    <t>Beatriz</t>
  </si>
  <si>
    <t>Administrativo</t>
  </si>
  <si>
    <t>Bento</t>
  </si>
  <si>
    <t>Bernardo</t>
  </si>
  <si>
    <t>Caio</t>
  </si>
  <si>
    <t>Camila</t>
  </si>
  <si>
    <t>Carla</t>
  </si>
  <si>
    <t>Gerente de Vendas</t>
  </si>
  <si>
    <t>Carlos</t>
  </si>
  <si>
    <t xml:space="preserve">Caixa </t>
  </si>
  <si>
    <t>Carlos Alberto</t>
  </si>
  <si>
    <t>Cássio</t>
  </si>
  <si>
    <t>Cintia</t>
  </si>
  <si>
    <t xml:space="preserve">Cristina </t>
  </si>
  <si>
    <t>Daniela</t>
  </si>
  <si>
    <t>Elisa</t>
  </si>
  <si>
    <t>Elza</t>
  </si>
  <si>
    <t>Emerson</t>
  </si>
  <si>
    <t>Diretor Financeiro</t>
  </si>
  <si>
    <t>Ester</t>
  </si>
  <si>
    <t>Estevão</t>
  </si>
  <si>
    <t>Evandro</t>
  </si>
  <si>
    <t>Fabiana</t>
  </si>
  <si>
    <t>Fabrício</t>
  </si>
  <si>
    <t>Fernanda</t>
  </si>
  <si>
    <t>Fernando</t>
  </si>
  <si>
    <t>Flávia</t>
  </si>
  <si>
    <t>Flávio</t>
  </si>
  <si>
    <t>Gerente de Promoção</t>
  </si>
  <si>
    <t>Flora</t>
  </si>
  <si>
    <t>Francisco</t>
  </si>
  <si>
    <t>Guilherme</t>
  </si>
  <si>
    <t xml:space="preserve">Gustavo </t>
  </si>
  <si>
    <t>Hamilton</t>
  </si>
  <si>
    <t>Hilton</t>
  </si>
  <si>
    <t>Hugo</t>
  </si>
  <si>
    <t>Irina</t>
  </si>
  <si>
    <t>Isabel</t>
  </si>
  <si>
    <t>Jaques</t>
  </si>
  <si>
    <t>Diretor Administrativo</t>
  </si>
  <si>
    <t xml:space="preserve">João </t>
  </si>
  <si>
    <t>Jorge</t>
  </si>
  <si>
    <t>José</t>
  </si>
  <si>
    <t>Júlia</t>
  </si>
  <si>
    <t>Juliana</t>
  </si>
  <si>
    <t>Karen</t>
  </si>
  <si>
    <t>Gerente Geral</t>
  </si>
  <si>
    <t>Laís</t>
  </si>
  <si>
    <t>Lilian</t>
  </si>
  <si>
    <t>Lúcia</t>
  </si>
  <si>
    <t>Lúcia Maria</t>
  </si>
  <si>
    <t>Mara</t>
  </si>
  <si>
    <t>Marcelo</t>
  </si>
  <si>
    <t>Marcos</t>
  </si>
  <si>
    <t>Diretor/Proprietário</t>
  </si>
  <si>
    <t>Maria</t>
  </si>
  <si>
    <t xml:space="preserve">Maria Clara </t>
  </si>
  <si>
    <t>Diretor Produção</t>
  </si>
  <si>
    <t>Mariana</t>
  </si>
  <si>
    <t xml:space="preserve">Matheus </t>
  </si>
  <si>
    <t xml:space="preserve">Melissa </t>
  </si>
  <si>
    <t>Michel</t>
  </si>
  <si>
    <t>Miguel</t>
  </si>
  <si>
    <t>Nelson</t>
  </si>
  <si>
    <t>Nicole</t>
  </si>
  <si>
    <t>Nilsen</t>
  </si>
  <si>
    <t>Gerente de RH</t>
  </si>
  <si>
    <t>Oduvaldo</t>
  </si>
  <si>
    <t xml:space="preserve">Olavo </t>
  </si>
  <si>
    <t>Paedra</t>
  </si>
  <si>
    <t>Patrícia</t>
  </si>
  <si>
    <t>Paula</t>
  </si>
  <si>
    <t>Paulo</t>
  </si>
  <si>
    <t>Paulo José</t>
  </si>
  <si>
    <t>Pedro</t>
  </si>
  <si>
    <t xml:space="preserve">Priscila </t>
  </si>
  <si>
    <t>Rachel</t>
  </si>
  <si>
    <t>Rafael</t>
  </si>
  <si>
    <t>Raphael</t>
  </si>
  <si>
    <t xml:space="preserve">Regina </t>
  </si>
  <si>
    <t>Renato</t>
  </si>
  <si>
    <t>Ricardo</t>
  </si>
  <si>
    <t xml:space="preserve">Richard </t>
  </si>
  <si>
    <t>Gerente de Marketing</t>
  </si>
  <si>
    <t xml:space="preserve">Roberta </t>
  </si>
  <si>
    <t>Roberto</t>
  </si>
  <si>
    <t>Roberto Carlos</t>
  </si>
  <si>
    <t>Rodolfo</t>
  </si>
  <si>
    <t xml:space="preserve">Rodrigo </t>
  </si>
  <si>
    <t>Rogério</t>
  </si>
  <si>
    <t>Entregador</t>
  </si>
  <si>
    <t xml:space="preserve">Rômulo </t>
  </si>
  <si>
    <t>Ronald</t>
  </si>
  <si>
    <t>Ronaldo</t>
  </si>
  <si>
    <t xml:space="preserve">Rose </t>
  </si>
  <si>
    <t>Sabrina</t>
  </si>
  <si>
    <t>Sérgio</t>
  </si>
  <si>
    <t xml:space="preserve">Stephan </t>
  </si>
  <si>
    <t>Taís</t>
  </si>
  <si>
    <t>Tânia</t>
  </si>
  <si>
    <t xml:space="preserve">Tatiana </t>
  </si>
  <si>
    <t xml:space="preserve">Thais </t>
  </si>
  <si>
    <t>Gerente de Informática</t>
  </si>
  <si>
    <t xml:space="preserve">Thiago </t>
  </si>
  <si>
    <t xml:space="preserve">Tomaz </t>
  </si>
  <si>
    <t>Empresa</t>
  </si>
  <si>
    <t>Sócio</t>
  </si>
  <si>
    <t>Valor Mensalidade</t>
  </si>
  <si>
    <t>Nº de Dias em Atraso</t>
  </si>
  <si>
    <t>Situação do Sócio</t>
  </si>
  <si>
    <t>Data Atual:</t>
  </si>
  <si>
    <t>Total Devido</t>
  </si>
  <si>
    <t>Matrícula</t>
  </si>
  <si>
    <t>Club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</si>
</sst>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&quot;R$&quot;\ * #,##0.00_);_(&quot;R$&quot;\ * \(#,##0.00\);_(&quot;R$&quot;\ * &quot;-&quot;??_);_(@_)"/>
    <numFmt numFmtId="166" formatCode="&quot;$&quot;#,##0.00_);[Red]\(&quot;$&quot;#,##0.00\)"/>
    <numFmt numFmtId="167" formatCode="&quot;$&quot;#,##0;[Red]\-&quot;$&quot;#,##0"/>
    <numFmt numFmtId="168" formatCode="dd/mm/yy;@"/>
    <numFmt numFmtId="169" formatCode="dd/mm/yy"/>
  </numFmts>
  <fonts count="8" x14ac:knownFonts="1">
    <font>
      <sz val="10"/>
      <name val="Arial"/>
    </font>
    <font>
      <sz val="10"/>
      <name val="Arial"/>
      <family val="2"/>
    </font>
    <font>
      <sz val="8"/>
      <name val="Helv"/>
    </font>
    <font>
      <sz val="12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2"/>
      <color indexed="12"/>
      <name val="MS Sans Serif"/>
      <family val="2"/>
    </font>
    <font>
      <b/>
      <u/>
      <sz val="2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12"/>
      </bottom>
      <diagonal/>
    </border>
    <border>
      <left/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Continuous"/>
    </xf>
    <xf numFmtId="0" fontId="6" fillId="0" borderId="3" xfId="5" applyFont="1" applyFill="1" applyBorder="1" applyAlignment="1">
      <alignment horizontal="center" vertical="center" wrapText="1"/>
    </xf>
    <xf numFmtId="14" fontId="6" fillId="0" borderId="3" xfId="5" applyNumberFormat="1" applyFont="1" applyFill="1" applyBorder="1" applyAlignment="1">
      <alignment horizontal="center" vertical="center" wrapText="1"/>
    </xf>
    <xf numFmtId="9" fontId="0" fillId="0" borderId="0" xfId="0" applyNumberForma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7" applyFont="1" applyFill="1" applyBorder="1"/>
    <xf numFmtId="165" fontId="5" fillId="0" borderId="0" xfId="6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9" fontId="1" fillId="0" borderId="0" xfId="0" applyNumberFormat="1" applyFont="1" applyFill="1" applyBorder="1" applyAlignment="1">
      <alignment horizontal="center"/>
    </xf>
    <xf numFmtId="165" fontId="1" fillId="0" borderId="2" xfId="6" applyFont="1" applyFill="1" applyBorder="1" applyAlignment="1">
      <alignment horizontal="center"/>
    </xf>
    <xf numFmtId="168" fontId="0" fillId="0" borderId="0" xfId="8" applyNumberFormat="1" applyFont="1" applyFill="1"/>
    <xf numFmtId="0" fontId="5" fillId="0" borderId="0" xfId="0" quotePrefix="1" applyFont="1" applyFill="1" applyBorder="1" applyAlignment="1">
      <alignment horizontal="left"/>
    </xf>
    <xf numFmtId="164" fontId="0" fillId="0" borderId="0" xfId="8" applyFont="1" applyFill="1"/>
    <xf numFmtId="0" fontId="5" fillId="0" borderId="0" xfId="7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7" applyFont="1" applyFill="1" applyBorder="1"/>
    <xf numFmtId="0" fontId="5" fillId="0" borderId="1" xfId="7" applyFont="1" applyFill="1" applyBorder="1" applyAlignment="1">
      <alignment horizontal="left"/>
    </xf>
    <xf numFmtId="165" fontId="5" fillId="0" borderId="1" xfId="6" applyFont="1" applyFill="1" applyBorder="1"/>
    <xf numFmtId="168" fontId="5" fillId="0" borderId="1" xfId="7" applyNumberFormat="1" applyFont="1" applyFill="1" applyBorder="1" applyAlignment="1">
      <alignment horizontal="center"/>
    </xf>
    <xf numFmtId="0" fontId="5" fillId="0" borderId="1" xfId="7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9">
    <cellStyle name="Comma [0]" xfId="1"/>
    <cellStyle name="Comma_SOLVER1" xfId="2"/>
    <cellStyle name="Currency [0]" xfId="3"/>
    <cellStyle name="Currency_SOLVER1" xfId="4"/>
    <cellStyle name="Heading" xfId="5"/>
    <cellStyle name="Moeda" xfId="6" builtinId="4"/>
    <cellStyle name="Normal" xfId="0" builtinId="0"/>
    <cellStyle name="Normal_Pessoal" xfId="7"/>
    <cellStyle name="Vírgula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workbookViewId="0">
      <selection activeCell="H6" sqref="H6"/>
    </sheetView>
  </sheetViews>
  <sheetFormatPr defaultColWidth="11.5546875" defaultRowHeight="13.2" x14ac:dyDescent="0.25"/>
  <cols>
    <col min="1" max="1" width="6.109375" bestFit="1" customWidth="1"/>
    <col min="2" max="2" width="13.21875" bestFit="1" customWidth="1"/>
    <col min="3" max="3" width="19.88671875" bestFit="1" customWidth="1"/>
    <col min="4" max="4" width="20.6640625" bestFit="1" customWidth="1"/>
    <col min="5" max="5" width="14.5546875" bestFit="1" customWidth="1"/>
    <col min="6" max="6" width="13.77734375" bestFit="1" customWidth="1"/>
    <col min="7" max="7" width="9.5546875" bestFit="1" customWidth="1"/>
    <col min="8" max="8" width="10.33203125" bestFit="1" customWidth="1"/>
    <col min="9" max="9" width="15.5546875" bestFit="1" customWidth="1"/>
  </cols>
  <sheetData>
    <row r="1" spans="1:13" ht="24.6" x14ac:dyDescent="0.4">
      <c r="A1" s="25" t="s">
        <v>163</v>
      </c>
      <c r="B1" s="25"/>
      <c r="C1" s="25"/>
      <c r="D1" s="25"/>
      <c r="E1" s="25"/>
      <c r="F1" s="25"/>
      <c r="G1" s="25"/>
      <c r="H1" s="25"/>
      <c r="I1" s="25"/>
    </row>
    <row r="2" spans="1:13" s="1" customFormat="1" ht="6.6" customHeight="1" thickBot="1" x14ac:dyDescent="0.3">
      <c r="J2" s="2"/>
      <c r="K2" s="2"/>
    </row>
    <row r="3" spans="1:13" s="1" customFormat="1" ht="16.8" thickTop="1" thickBot="1" x14ac:dyDescent="0.3">
      <c r="D3" s="3" t="s">
        <v>160</v>
      </c>
      <c r="E3" s="4">
        <f ca="1">TODAY()</f>
        <v>41662</v>
      </c>
      <c r="K3" s="5"/>
    </row>
    <row r="4" spans="1:13" s="1" customFormat="1" ht="6.6" customHeight="1" thickTop="1" thickBot="1" x14ac:dyDescent="0.3">
      <c r="J4" s="2"/>
      <c r="K4" s="2"/>
    </row>
    <row r="5" spans="1:13" s="1" customFormat="1" ht="48" thickTop="1" thickBot="1" x14ac:dyDescent="0.3">
      <c r="A5" s="3" t="s">
        <v>162</v>
      </c>
      <c r="B5" s="3" t="s">
        <v>156</v>
      </c>
      <c r="C5" s="3" t="s">
        <v>12</v>
      </c>
      <c r="D5" s="3" t="s">
        <v>155</v>
      </c>
      <c r="E5" s="3" t="s">
        <v>157</v>
      </c>
      <c r="F5" s="3" t="s">
        <v>0</v>
      </c>
      <c r="G5" s="3" t="s">
        <v>158</v>
      </c>
      <c r="H5" s="3" t="s">
        <v>159</v>
      </c>
      <c r="I5" s="3" t="s">
        <v>161</v>
      </c>
      <c r="K5" s="5"/>
    </row>
    <row r="6" spans="1:13" s="1" customFormat="1" ht="13.8" thickTop="1" x14ac:dyDescent="0.25">
      <c r="A6" s="6">
        <v>10</v>
      </c>
      <c r="B6" s="7" t="s">
        <v>114</v>
      </c>
      <c r="C6" s="8" t="s">
        <v>23</v>
      </c>
      <c r="D6" s="7" t="s">
        <v>24</v>
      </c>
      <c r="E6" s="9">
        <v>41</v>
      </c>
      <c r="F6" s="10">
        <f ca="1">RANDBETWEEN(TODAY()-200,TODAY()+100)</f>
        <v>41736</v>
      </c>
      <c r="G6" s="11" t="str">
        <f t="shared" ref="G6:G37" ca="1" si="0">IF(hoje&lt;=Vencimento,"",hoje-Vencimento)</f>
        <v/>
      </c>
      <c r="H6" s="12" t="str">
        <f t="shared" ref="H6:H37" ca="1" si="1">IF(hoje=Vencimento,"Vence hoje",IF(hoje&gt;Vencimento,"Vencida","A vencer"))</f>
        <v>A vencer</v>
      </c>
      <c r="I6" s="13">
        <f t="shared" ref="I6:I37" ca="1" si="2">IF(Nº_de_Dias_em_Atraso="",Valor_Mensalidade,IF(Nº_de_Dias_em_Atraso&gt;150,"Contato Urgente",Valor_Mensalidade*1.1*1.06))</f>
        <v>41</v>
      </c>
      <c r="K6" s="14"/>
    </row>
    <row r="7" spans="1:13" s="1" customFormat="1" x14ac:dyDescent="0.25">
      <c r="A7" s="6">
        <v>11</v>
      </c>
      <c r="B7" s="7" t="s">
        <v>125</v>
      </c>
      <c r="C7" s="8" t="s">
        <v>47</v>
      </c>
      <c r="D7" s="7" t="s">
        <v>24</v>
      </c>
      <c r="E7" s="9">
        <v>316</v>
      </c>
      <c r="F7" s="10">
        <f t="shared" ref="F7:F70" ca="1" si="3">RANDBETWEEN(TODAY()-200,TODAY()+100)</f>
        <v>41506</v>
      </c>
      <c r="G7" s="11">
        <f t="shared" ca="1" si="0"/>
        <v>156</v>
      </c>
      <c r="H7" s="12" t="str">
        <f t="shared" ca="1" si="1"/>
        <v>Vencida</v>
      </c>
      <c r="I7" s="13" t="str">
        <f t="shared" ca="1" si="2"/>
        <v>Contato Urgente</v>
      </c>
      <c r="K7" s="14"/>
    </row>
    <row r="8" spans="1:13" s="1" customFormat="1" x14ac:dyDescent="0.25">
      <c r="A8" s="6">
        <v>12</v>
      </c>
      <c r="B8" s="15" t="s">
        <v>34</v>
      </c>
      <c r="C8" s="8" t="s">
        <v>35</v>
      </c>
      <c r="D8" s="7" t="s">
        <v>6</v>
      </c>
      <c r="E8" s="9">
        <v>133</v>
      </c>
      <c r="F8" s="10">
        <f t="shared" ca="1" si="3"/>
        <v>41663</v>
      </c>
      <c r="G8" s="11" t="str">
        <f t="shared" ca="1" si="0"/>
        <v/>
      </c>
      <c r="H8" s="12" t="str">
        <f t="shared" ca="1" si="1"/>
        <v>A vencer</v>
      </c>
      <c r="I8" s="13">
        <f t="shared" ca="1" si="2"/>
        <v>133</v>
      </c>
      <c r="K8" s="14"/>
      <c r="M8" s="16"/>
    </row>
    <row r="9" spans="1:13" s="1" customFormat="1" x14ac:dyDescent="0.25">
      <c r="A9" s="6">
        <v>13</v>
      </c>
      <c r="B9" s="7" t="s">
        <v>38</v>
      </c>
      <c r="C9" s="8" t="s">
        <v>28</v>
      </c>
      <c r="D9" s="7" t="s">
        <v>10</v>
      </c>
      <c r="E9" s="9">
        <v>489</v>
      </c>
      <c r="F9" s="10">
        <f t="shared" ca="1" si="3"/>
        <v>41646</v>
      </c>
      <c r="G9" s="11">
        <f t="shared" ca="1" si="0"/>
        <v>16</v>
      </c>
      <c r="H9" s="12" t="str">
        <f t="shared" ca="1" si="1"/>
        <v>Vencida</v>
      </c>
      <c r="I9" s="13">
        <f t="shared" ca="1" si="2"/>
        <v>570.17400000000009</v>
      </c>
      <c r="K9" s="14"/>
      <c r="M9" s="16"/>
    </row>
    <row r="10" spans="1:13" s="1" customFormat="1" x14ac:dyDescent="0.25">
      <c r="A10" s="6">
        <v>14</v>
      </c>
      <c r="B10" s="7" t="s">
        <v>111</v>
      </c>
      <c r="C10" s="8" t="s">
        <v>14</v>
      </c>
      <c r="D10" s="7" t="s">
        <v>15</v>
      </c>
      <c r="E10" s="9">
        <v>292</v>
      </c>
      <c r="F10" s="10">
        <f t="shared" ca="1" si="3"/>
        <v>41483</v>
      </c>
      <c r="G10" s="11">
        <f t="shared" ca="1" si="0"/>
        <v>179</v>
      </c>
      <c r="H10" s="12" t="str">
        <f t="shared" ca="1" si="1"/>
        <v>Vencida</v>
      </c>
      <c r="I10" s="13" t="str">
        <f t="shared" ca="1" si="2"/>
        <v>Contato Urgente</v>
      </c>
      <c r="K10" s="14"/>
    </row>
    <row r="11" spans="1:13" s="1" customFormat="1" x14ac:dyDescent="0.25">
      <c r="A11" s="6">
        <v>15</v>
      </c>
      <c r="B11" s="7" t="s">
        <v>124</v>
      </c>
      <c r="C11" s="8" t="s">
        <v>14</v>
      </c>
      <c r="D11" s="7" t="s">
        <v>15</v>
      </c>
      <c r="E11" s="9">
        <v>284</v>
      </c>
      <c r="F11" s="10">
        <f t="shared" ca="1" si="3"/>
        <v>41501</v>
      </c>
      <c r="G11" s="11">
        <f t="shared" ca="1" si="0"/>
        <v>161</v>
      </c>
      <c r="H11" s="12" t="str">
        <f t="shared" ca="1" si="1"/>
        <v>Vencida</v>
      </c>
      <c r="I11" s="13" t="str">
        <f t="shared" ca="1" si="2"/>
        <v>Contato Urgente</v>
      </c>
      <c r="K11" s="14"/>
    </row>
    <row r="12" spans="1:13" s="1" customFormat="1" x14ac:dyDescent="0.25">
      <c r="A12" s="6">
        <v>16</v>
      </c>
      <c r="B12" s="15" t="s">
        <v>29</v>
      </c>
      <c r="C12" s="8" t="s">
        <v>30</v>
      </c>
      <c r="D12" s="7" t="s">
        <v>6</v>
      </c>
      <c r="E12" s="9">
        <v>340</v>
      </c>
      <c r="F12" s="10">
        <f t="shared" ca="1" si="3"/>
        <v>41560</v>
      </c>
      <c r="G12" s="11">
        <f t="shared" ca="1" si="0"/>
        <v>102</v>
      </c>
      <c r="H12" s="12" t="str">
        <f t="shared" ca="1" si="1"/>
        <v>Vencida</v>
      </c>
      <c r="I12" s="13">
        <f t="shared" ca="1" si="2"/>
        <v>396.44000000000005</v>
      </c>
      <c r="K12" s="14"/>
    </row>
    <row r="13" spans="1:13" s="1" customFormat="1" x14ac:dyDescent="0.25">
      <c r="A13" s="6">
        <v>17</v>
      </c>
      <c r="B13" s="7" t="s">
        <v>130</v>
      </c>
      <c r="C13" s="8" t="s">
        <v>17</v>
      </c>
      <c r="D13" s="7" t="s">
        <v>18</v>
      </c>
      <c r="E13" s="9">
        <v>338</v>
      </c>
      <c r="F13" s="10">
        <f t="shared" ca="1" si="3"/>
        <v>41735</v>
      </c>
      <c r="G13" s="11" t="str">
        <f t="shared" ca="1" si="0"/>
        <v/>
      </c>
      <c r="H13" s="12" t="str">
        <f t="shared" ca="1" si="1"/>
        <v>A vencer</v>
      </c>
      <c r="I13" s="13">
        <f t="shared" ca="1" si="2"/>
        <v>338</v>
      </c>
      <c r="K13" s="14"/>
    </row>
    <row r="14" spans="1:13" s="1" customFormat="1" x14ac:dyDescent="0.25">
      <c r="A14" s="6">
        <v>18</v>
      </c>
      <c r="B14" s="7" t="s">
        <v>90</v>
      </c>
      <c r="C14" s="8" t="s">
        <v>49</v>
      </c>
      <c r="D14" s="7" t="s">
        <v>24</v>
      </c>
      <c r="E14" s="9">
        <v>267</v>
      </c>
      <c r="F14" s="10">
        <f t="shared" ca="1" si="3"/>
        <v>41593</v>
      </c>
      <c r="G14" s="11">
        <f t="shared" ca="1" si="0"/>
        <v>69</v>
      </c>
      <c r="H14" s="12" t="str">
        <f t="shared" ca="1" si="1"/>
        <v>Vencida</v>
      </c>
      <c r="I14" s="13">
        <f t="shared" ca="1" si="2"/>
        <v>311.32200000000006</v>
      </c>
      <c r="K14" s="14"/>
    </row>
    <row r="15" spans="1:13" s="1" customFormat="1" x14ac:dyDescent="0.25">
      <c r="A15" s="6">
        <v>19</v>
      </c>
      <c r="B15" s="7" t="s">
        <v>97</v>
      </c>
      <c r="C15" s="8" t="s">
        <v>28</v>
      </c>
      <c r="D15" s="7" t="s">
        <v>21</v>
      </c>
      <c r="E15" s="9">
        <v>331</v>
      </c>
      <c r="F15" s="10">
        <f t="shared" ca="1" si="3"/>
        <v>41529</v>
      </c>
      <c r="G15" s="11">
        <f t="shared" ca="1" si="0"/>
        <v>133</v>
      </c>
      <c r="H15" s="12" t="str">
        <f t="shared" ca="1" si="1"/>
        <v>Vencida</v>
      </c>
      <c r="I15" s="13">
        <f t="shared" ca="1" si="2"/>
        <v>385.94600000000003</v>
      </c>
      <c r="K15" s="14"/>
    </row>
    <row r="16" spans="1:13" s="1" customFormat="1" x14ac:dyDescent="0.25">
      <c r="A16" s="6">
        <v>20</v>
      </c>
      <c r="B16" s="7" t="s">
        <v>39</v>
      </c>
      <c r="C16" s="8" t="s">
        <v>40</v>
      </c>
      <c r="D16" s="7" t="s">
        <v>8</v>
      </c>
      <c r="E16" s="9">
        <v>399</v>
      </c>
      <c r="F16" s="10">
        <f t="shared" ca="1" si="3"/>
        <v>41551</v>
      </c>
      <c r="G16" s="11">
        <f t="shared" ca="1" si="0"/>
        <v>111</v>
      </c>
      <c r="H16" s="12" t="str">
        <f t="shared" ca="1" si="1"/>
        <v>Vencida</v>
      </c>
      <c r="I16" s="13">
        <f t="shared" ca="1" si="2"/>
        <v>465.23400000000004</v>
      </c>
      <c r="K16" s="14"/>
    </row>
    <row r="17" spans="1:11" s="1" customFormat="1" x14ac:dyDescent="0.25">
      <c r="A17" s="6">
        <v>21</v>
      </c>
      <c r="B17" s="7" t="s">
        <v>120</v>
      </c>
      <c r="C17" s="8" t="s">
        <v>32</v>
      </c>
      <c r="D17" s="7" t="s">
        <v>15</v>
      </c>
      <c r="E17" s="9">
        <v>413</v>
      </c>
      <c r="F17" s="10">
        <f t="shared" ca="1" si="3"/>
        <v>41735</v>
      </c>
      <c r="G17" s="11" t="str">
        <f t="shared" ca="1" si="0"/>
        <v/>
      </c>
      <c r="H17" s="12" t="str">
        <f t="shared" ca="1" si="1"/>
        <v>A vencer</v>
      </c>
      <c r="I17" s="13">
        <f t="shared" ca="1" si="2"/>
        <v>413</v>
      </c>
      <c r="K17" s="14"/>
    </row>
    <row r="18" spans="1:11" s="1" customFormat="1" x14ac:dyDescent="0.25">
      <c r="A18" s="6">
        <v>22</v>
      </c>
      <c r="B18" s="7" t="s">
        <v>126</v>
      </c>
      <c r="C18" s="8" t="s">
        <v>28</v>
      </c>
      <c r="D18" s="7" t="s">
        <v>21</v>
      </c>
      <c r="E18" s="9">
        <v>498</v>
      </c>
      <c r="F18" s="10">
        <f t="shared" ca="1" si="3"/>
        <v>41698</v>
      </c>
      <c r="G18" s="11" t="str">
        <f t="shared" ca="1" si="0"/>
        <v/>
      </c>
      <c r="H18" s="12" t="str">
        <f t="shared" ca="1" si="1"/>
        <v>A vencer</v>
      </c>
      <c r="I18" s="13">
        <f t="shared" ca="1" si="2"/>
        <v>498</v>
      </c>
      <c r="K18" s="14"/>
    </row>
    <row r="19" spans="1:11" s="1" customFormat="1" x14ac:dyDescent="0.25">
      <c r="A19" s="6">
        <v>23</v>
      </c>
      <c r="B19" s="7" t="s">
        <v>129</v>
      </c>
      <c r="C19" s="8" t="s">
        <v>14</v>
      </c>
      <c r="D19" s="7" t="s">
        <v>15</v>
      </c>
      <c r="E19" s="9">
        <v>271</v>
      </c>
      <c r="F19" s="10">
        <f t="shared" ca="1" si="3"/>
        <v>41698</v>
      </c>
      <c r="G19" s="11" t="str">
        <f t="shared" ca="1" si="0"/>
        <v/>
      </c>
      <c r="H19" s="12" t="str">
        <f t="shared" ca="1" si="1"/>
        <v>A vencer</v>
      </c>
      <c r="I19" s="13">
        <f t="shared" ca="1" si="2"/>
        <v>271</v>
      </c>
      <c r="K19" s="14"/>
    </row>
    <row r="20" spans="1:11" s="1" customFormat="1" x14ac:dyDescent="0.25">
      <c r="A20" s="6">
        <v>24</v>
      </c>
      <c r="B20" s="7" t="s">
        <v>101</v>
      </c>
      <c r="C20" s="8" t="s">
        <v>35</v>
      </c>
      <c r="D20" s="7" t="s">
        <v>21</v>
      </c>
      <c r="E20" s="9">
        <v>484</v>
      </c>
      <c r="F20" s="10">
        <f t="shared" ca="1" si="3"/>
        <v>41747</v>
      </c>
      <c r="G20" s="11" t="str">
        <f t="shared" ca="1" si="0"/>
        <v/>
      </c>
      <c r="H20" s="12" t="str">
        <f t="shared" ca="1" si="1"/>
        <v>A vencer</v>
      </c>
      <c r="I20" s="13">
        <f t="shared" ca="1" si="2"/>
        <v>484</v>
      </c>
      <c r="K20" s="14"/>
    </row>
    <row r="21" spans="1:11" s="1" customFormat="1" x14ac:dyDescent="0.25">
      <c r="A21" s="6">
        <v>25</v>
      </c>
      <c r="B21" s="7" t="s">
        <v>128</v>
      </c>
      <c r="C21" s="8" t="s">
        <v>51</v>
      </c>
      <c r="D21" s="7" t="s">
        <v>43</v>
      </c>
      <c r="E21" s="9">
        <v>115</v>
      </c>
      <c r="F21" s="10">
        <f t="shared" ca="1" si="3"/>
        <v>41637</v>
      </c>
      <c r="G21" s="11">
        <f t="shared" ca="1" si="0"/>
        <v>25</v>
      </c>
      <c r="H21" s="12" t="str">
        <f t="shared" ca="1" si="1"/>
        <v>Vencida</v>
      </c>
      <c r="I21" s="13">
        <f t="shared" ca="1" si="2"/>
        <v>134.09000000000003</v>
      </c>
      <c r="K21" s="14"/>
    </row>
    <row r="22" spans="1:11" s="1" customFormat="1" x14ac:dyDescent="0.25">
      <c r="A22" s="6">
        <v>26</v>
      </c>
      <c r="B22" s="15" t="s">
        <v>36</v>
      </c>
      <c r="C22" s="8" t="s">
        <v>37</v>
      </c>
      <c r="D22" s="7" t="s">
        <v>9</v>
      </c>
      <c r="E22" s="9">
        <v>27</v>
      </c>
      <c r="F22" s="10">
        <f t="shared" ca="1" si="3"/>
        <v>41572</v>
      </c>
      <c r="G22" s="11">
        <f t="shared" ca="1" si="0"/>
        <v>90</v>
      </c>
      <c r="H22" s="12" t="str">
        <f t="shared" ca="1" si="1"/>
        <v>Vencida</v>
      </c>
      <c r="I22" s="13">
        <f t="shared" ca="1" si="2"/>
        <v>31.482000000000003</v>
      </c>
      <c r="K22" s="14"/>
    </row>
    <row r="23" spans="1:11" s="1" customFormat="1" x14ac:dyDescent="0.25">
      <c r="A23" s="6">
        <v>27</v>
      </c>
      <c r="B23" s="7" t="s">
        <v>132</v>
      </c>
      <c r="C23" s="8" t="s">
        <v>133</v>
      </c>
      <c r="D23" s="7" t="s">
        <v>15</v>
      </c>
      <c r="E23" s="9">
        <v>219</v>
      </c>
      <c r="F23" s="10">
        <f t="shared" ca="1" si="3"/>
        <v>41473</v>
      </c>
      <c r="G23" s="11">
        <f t="shared" ca="1" si="0"/>
        <v>189</v>
      </c>
      <c r="H23" s="12" t="str">
        <f t="shared" ca="1" si="1"/>
        <v>Vencida</v>
      </c>
      <c r="I23" s="13" t="str">
        <f t="shared" ca="1" si="2"/>
        <v>Contato Urgente</v>
      </c>
      <c r="K23" s="14"/>
    </row>
    <row r="24" spans="1:11" s="1" customFormat="1" x14ac:dyDescent="0.25">
      <c r="A24" s="6">
        <v>28</v>
      </c>
      <c r="B24" s="17" t="s">
        <v>27</v>
      </c>
      <c r="C24" s="8" t="s">
        <v>28</v>
      </c>
      <c r="D24" s="7" t="s">
        <v>5</v>
      </c>
      <c r="E24" s="9">
        <v>120</v>
      </c>
      <c r="F24" s="10">
        <f t="shared" ca="1" si="3"/>
        <v>41683</v>
      </c>
      <c r="G24" s="11" t="str">
        <f t="shared" ca="1" si="0"/>
        <v/>
      </c>
      <c r="H24" s="12" t="str">
        <f t="shared" ca="1" si="1"/>
        <v>A vencer</v>
      </c>
      <c r="I24" s="13">
        <f t="shared" ca="1" si="2"/>
        <v>120</v>
      </c>
      <c r="K24" s="14"/>
    </row>
    <row r="25" spans="1:11" s="1" customFormat="1" x14ac:dyDescent="0.25">
      <c r="A25" s="6">
        <v>29</v>
      </c>
      <c r="B25" s="17" t="s">
        <v>69</v>
      </c>
      <c r="C25" s="8" t="s">
        <v>47</v>
      </c>
      <c r="D25" s="7" t="s">
        <v>24</v>
      </c>
      <c r="E25" s="9">
        <v>174</v>
      </c>
      <c r="F25" s="10">
        <f t="shared" ca="1" si="3"/>
        <v>41475</v>
      </c>
      <c r="G25" s="11">
        <f t="shared" ca="1" si="0"/>
        <v>187</v>
      </c>
      <c r="H25" s="12" t="str">
        <f t="shared" ca="1" si="1"/>
        <v>Vencida</v>
      </c>
      <c r="I25" s="13" t="str">
        <f t="shared" ca="1" si="2"/>
        <v>Contato Urgente</v>
      </c>
      <c r="K25" s="14"/>
    </row>
    <row r="26" spans="1:11" s="1" customFormat="1" x14ac:dyDescent="0.25">
      <c r="A26" s="6">
        <v>30</v>
      </c>
      <c r="B26" s="17" t="s">
        <v>25</v>
      </c>
      <c r="C26" s="8" t="s">
        <v>26</v>
      </c>
      <c r="D26" s="7" t="s">
        <v>4</v>
      </c>
      <c r="E26" s="9">
        <v>309</v>
      </c>
      <c r="F26" s="10">
        <f t="shared" ca="1" si="3"/>
        <v>41704</v>
      </c>
      <c r="G26" s="11" t="str">
        <f t="shared" ca="1" si="0"/>
        <v/>
      </c>
      <c r="H26" s="12" t="str">
        <f t="shared" ca="1" si="1"/>
        <v>A vencer</v>
      </c>
      <c r="I26" s="13">
        <f t="shared" ca="1" si="2"/>
        <v>309</v>
      </c>
      <c r="K26" s="14"/>
    </row>
    <row r="27" spans="1:11" s="1" customFormat="1" x14ac:dyDescent="0.25">
      <c r="A27" s="6">
        <v>31</v>
      </c>
      <c r="B27" s="7" t="s">
        <v>72</v>
      </c>
      <c r="C27" s="8" t="s">
        <v>51</v>
      </c>
      <c r="D27" s="7" t="s">
        <v>43</v>
      </c>
      <c r="E27" s="9">
        <v>39</v>
      </c>
      <c r="F27" s="10">
        <f t="shared" ca="1" si="3"/>
        <v>41467</v>
      </c>
      <c r="G27" s="11">
        <f t="shared" ca="1" si="0"/>
        <v>195</v>
      </c>
      <c r="H27" s="12" t="str">
        <f t="shared" ca="1" si="1"/>
        <v>Vencida</v>
      </c>
      <c r="I27" s="13" t="str">
        <f t="shared" ca="1" si="2"/>
        <v>Contato Urgente</v>
      </c>
      <c r="K27" s="14"/>
    </row>
    <row r="28" spans="1:11" s="1" customFormat="1" x14ac:dyDescent="0.25">
      <c r="A28" s="6">
        <v>32</v>
      </c>
      <c r="B28" s="7" t="s">
        <v>135</v>
      </c>
      <c r="C28" s="8" t="s">
        <v>23</v>
      </c>
      <c r="D28" s="7" t="s">
        <v>24</v>
      </c>
      <c r="E28" s="9">
        <v>258</v>
      </c>
      <c r="F28" s="10">
        <f t="shared" ca="1" si="3"/>
        <v>41610</v>
      </c>
      <c r="G28" s="11">
        <f t="shared" ca="1" si="0"/>
        <v>52</v>
      </c>
      <c r="H28" s="12" t="str">
        <f t="shared" ca="1" si="1"/>
        <v>Vencida</v>
      </c>
      <c r="I28" s="13">
        <f t="shared" ca="1" si="2"/>
        <v>300.82800000000003</v>
      </c>
      <c r="K28" s="14"/>
    </row>
    <row r="29" spans="1:11" s="1" customFormat="1" x14ac:dyDescent="0.25">
      <c r="A29" s="6">
        <v>33</v>
      </c>
      <c r="B29" s="7" t="s">
        <v>105</v>
      </c>
      <c r="C29" s="8" t="s">
        <v>40</v>
      </c>
      <c r="D29" s="7" t="s">
        <v>15</v>
      </c>
      <c r="E29" s="9">
        <v>443</v>
      </c>
      <c r="F29" s="10">
        <f t="shared" ca="1" si="3"/>
        <v>41672</v>
      </c>
      <c r="G29" s="11" t="str">
        <f t="shared" ca="1" si="0"/>
        <v/>
      </c>
      <c r="H29" s="12" t="str">
        <f t="shared" ca="1" si="1"/>
        <v>A vencer</v>
      </c>
      <c r="I29" s="13">
        <f t="shared" ca="1" si="2"/>
        <v>443</v>
      </c>
      <c r="K29" s="14"/>
    </row>
    <row r="30" spans="1:11" s="1" customFormat="1" x14ac:dyDescent="0.25">
      <c r="A30" s="6">
        <v>34</v>
      </c>
      <c r="B30" s="7" t="s">
        <v>41</v>
      </c>
      <c r="C30" s="8" t="s">
        <v>42</v>
      </c>
      <c r="D30" s="7" t="s">
        <v>9</v>
      </c>
      <c r="E30" s="9">
        <v>103</v>
      </c>
      <c r="F30" s="10">
        <f t="shared" ca="1" si="3"/>
        <v>41617</v>
      </c>
      <c r="G30" s="11">
        <f t="shared" ca="1" si="0"/>
        <v>45</v>
      </c>
      <c r="H30" s="12" t="str">
        <f t="shared" ca="1" si="1"/>
        <v>Vencida</v>
      </c>
      <c r="I30" s="13">
        <f t="shared" ca="1" si="2"/>
        <v>120.09800000000001</v>
      </c>
      <c r="K30" s="14"/>
    </row>
    <row r="31" spans="1:11" s="1" customFormat="1" x14ac:dyDescent="0.25">
      <c r="A31" s="6">
        <v>35</v>
      </c>
      <c r="B31" s="15" t="s">
        <v>74</v>
      </c>
      <c r="C31" s="8" t="s">
        <v>20</v>
      </c>
      <c r="D31" s="7" t="s">
        <v>21</v>
      </c>
      <c r="E31" s="9">
        <v>341</v>
      </c>
      <c r="F31" s="10">
        <f t="shared" ca="1" si="3"/>
        <v>41707</v>
      </c>
      <c r="G31" s="11" t="str">
        <f t="shared" ca="1" si="0"/>
        <v/>
      </c>
      <c r="H31" s="12" t="str">
        <f t="shared" ca="1" si="1"/>
        <v>A vencer</v>
      </c>
      <c r="I31" s="13">
        <f t="shared" ca="1" si="2"/>
        <v>341</v>
      </c>
      <c r="K31" s="14"/>
    </row>
    <row r="32" spans="1:11" s="1" customFormat="1" x14ac:dyDescent="0.25">
      <c r="A32" s="6">
        <v>36</v>
      </c>
      <c r="B32" s="7" t="s">
        <v>67</v>
      </c>
      <c r="C32" s="8" t="s">
        <v>68</v>
      </c>
      <c r="D32" s="7" t="s">
        <v>43</v>
      </c>
      <c r="E32" s="9">
        <v>409</v>
      </c>
      <c r="F32" s="10">
        <f t="shared" ca="1" si="3"/>
        <v>41559</v>
      </c>
      <c r="G32" s="11">
        <f t="shared" ca="1" si="0"/>
        <v>103</v>
      </c>
      <c r="H32" s="12" t="str">
        <f t="shared" ca="1" si="1"/>
        <v>Vencida</v>
      </c>
      <c r="I32" s="13">
        <f t="shared" ca="1" si="2"/>
        <v>476.89400000000006</v>
      </c>
      <c r="K32" s="14"/>
    </row>
    <row r="33" spans="1:11" s="1" customFormat="1" x14ac:dyDescent="0.25">
      <c r="A33" s="6">
        <v>37</v>
      </c>
      <c r="B33" s="17" t="s">
        <v>100</v>
      </c>
      <c r="C33" s="8" t="s">
        <v>32</v>
      </c>
      <c r="D33" s="7" t="s">
        <v>15</v>
      </c>
      <c r="E33" s="9">
        <v>65</v>
      </c>
      <c r="F33" s="10">
        <f t="shared" ca="1" si="3"/>
        <v>41643</v>
      </c>
      <c r="G33" s="11">
        <f t="shared" ca="1" si="0"/>
        <v>19</v>
      </c>
      <c r="H33" s="12" t="str">
        <f t="shared" ca="1" si="1"/>
        <v>Vencida</v>
      </c>
      <c r="I33" s="13">
        <f t="shared" ca="1" si="2"/>
        <v>75.790000000000006</v>
      </c>
      <c r="K33" s="14"/>
    </row>
    <row r="34" spans="1:11" s="1" customFormat="1" x14ac:dyDescent="0.25">
      <c r="A34" s="6">
        <v>38</v>
      </c>
      <c r="B34" s="7" t="s">
        <v>99</v>
      </c>
      <c r="C34" s="8" t="s">
        <v>20</v>
      </c>
      <c r="D34" s="7" t="s">
        <v>21</v>
      </c>
      <c r="E34" s="9">
        <v>399</v>
      </c>
      <c r="F34" s="10">
        <f t="shared" ca="1" si="3"/>
        <v>41657</v>
      </c>
      <c r="G34" s="11">
        <f t="shared" ca="1" si="0"/>
        <v>5</v>
      </c>
      <c r="H34" s="12" t="str">
        <f t="shared" ca="1" si="1"/>
        <v>Vencida</v>
      </c>
      <c r="I34" s="13">
        <f t="shared" ca="1" si="2"/>
        <v>465.23400000000004</v>
      </c>
      <c r="K34" s="14"/>
    </row>
    <row r="35" spans="1:11" s="1" customFormat="1" x14ac:dyDescent="0.25">
      <c r="A35" s="6">
        <v>39</v>
      </c>
      <c r="B35" s="7" t="s">
        <v>95</v>
      </c>
      <c r="C35" s="8" t="s">
        <v>96</v>
      </c>
      <c r="D35" s="7" t="s">
        <v>43</v>
      </c>
      <c r="E35" s="9">
        <v>167</v>
      </c>
      <c r="F35" s="10">
        <f t="shared" ca="1" si="3"/>
        <v>41582</v>
      </c>
      <c r="G35" s="11">
        <f t="shared" ca="1" si="0"/>
        <v>80</v>
      </c>
      <c r="H35" s="12" t="str">
        <f t="shared" ca="1" si="1"/>
        <v>Vencida</v>
      </c>
      <c r="I35" s="13">
        <f t="shared" ca="1" si="2"/>
        <v>194.72200000000004</v>
      </c>
      <c r="K35" s="14"/>
    </row>
    <row r="36" spans="1:11" s="1" customFormat="1" x14ac:dyDescent="0.25">
      <c r="A36" s="6">
        <v>40</v>
      </c>
      <c r="B36" s="7" t="s">
        <v>150</v>
      </c>
      <c r="C36" s="8" t="s">
        <v>28</v>
      </c>
      <c r="D36" s="7" t="s">
        <v>21</v>
      </c>
      <c r="E36" s="9">
        <v>458</v>
      </c>
      <c r="F36" s="10">
        <f t="shared" ca="1" si="3"/>
        <v>41591</v>
      </c>
      <c r="G36" s="11">
        <f t="shared" ca="1" si="0"/>
        <v>71</v>
      </c>
      <c r="H36" s="12" t="str">
        <f t="shared" ca="1" si="1"/>
        <v>Vencida</v>
      </c>
      <c r="I36" s="13">
        <f t="shared" ca="1" si="2"/>
        <v>534.02800000000013</v>
      </c>
      <c r="K36" s="14"/>
    </row>
    <row r="37" spans="1:11" s="1" customFormat="1" x14ac:dyDescent="0.25">
      <c r="A37" s="6">
        <v>41</v>
      </c>
      <c r="B37" s="7" t="s">
        <v>144</v>
      </c>
      <c r="C37" s="8" t="s">
        <v>47</v>
      </c>
      <c r="D37" s="7" t="s">
        <v>24</v>
      </c>
      <c r="E37" s="9">
        <v>124</v>
      </c>
      <c r="F37" s="10">
        <f t="shared" ca="1" si="3"/>
        <v>41651</v>
      </c>
      <c r="G37" s="11">
        <f t="shared" ca="1" si="0"/>
        <v>11</v>
      </c>
      <c r="H37" s="12" t="str">
        <f t="shared" ca="1" si="1"/>
        <v>Vencida</v>
      </c>
      <c r="I37" s="13">
        <f t="shared" ca="1" si="2"/>
        <v>144.584</v>
      </c>
      <c r="K37" s="14"/>
    </row>
    <row r="38" spans="1:11" s="1" customFormat="1" x14ac:dyDescent="0.25">
      <c r="A38" s="6">
        <v>42</v>
      </c>
      <c r="B38" s="7" t="s">
        <v>141</v>
      </c>
      <c r="C38" s="8" t="s">
        <v>40</v>
      </c>
      <c r="D38" s="7" t="s">
        <v>15</v>
      </c>
      <c r="E38" s="9">
        <v>414</v>
      </c>
      <c r="F38" s="10">
        <f t="shared" ca="1" si="3"/>
        <v>41585</v>
      </c>
      <c r="G38" s="11">
        <f t="shared" ref="G38:G69" ca="1" si="4">IF(hoje&lt;=Vencimento,"",hoje-Vencimento)</f>
        <v>77</v>
      </c>
      <c r="H38" s="12" t="str">
        <f t="shared" ref="H38:H69" ca="1" si="5">IF(hoje=Vencimento,"Vence hoje",IF(hoje&gt;Vencimento,"Vencida","A vencer"))</f>
        <v>Vencida</v>
      </c>
      <c r="I38" s="13">
        <f t="shared" ref="I38:I69" ca="1" si="6">IF(Nº_de_Dias_em_Atraso="",Valor_Mensalidade,IF(Nº_de_Dias_em_Atraso&gt;150,"Contato Urgente",Valor_Mensalidade*1.1*1.06))</f>
        <v>482.72400000000005</v>
      </c>
      <c r="K38" s="14"/>
    </row>
    <row r="39" spans="1:11" s="1" customFormat="1" x14ac:dyDescent="0.25">
      <c r="A39" s="6">
        <v>43</v>
      </c>
      <c r="B39" s="17" t="s">
        <v>65</v>
      </c>
      <c r="C39" s="8" t="s">
        <v>37</v>
      </c>
      <c r="D39" s="7" t="s">
        <v>21</v>
      </c>
      <c r="E39" s="9">
        <v>207</v>
      </c>
      <c r="F39" s="10">
        <f t="shared" ca="1" si="3"/>
        <v>41561</v>
      </c>
      <c r="G39" s="11">
        <f t="shared" ca="1" si="4"/>
        <v>101</v>
      </c>
      <c r="H39" s="12" t="str">
        <f t="shared" ca="1" si="5"/>
        <v>Vencida</v>
      </c>
      <c r="I39" s="13">
        <f t="shared" ca="1" si="6"/>
        <v>241.36200000000002</v>
      </c>
      <c r="K39" s="14"/>
    </row>
    <row r="40" spans="1:11" s="1" customFormat="1" x14ac:dyDescent="0.25">
      <c r="A40" s="6">
        <v>44</v>
      </c>
      <c r="B40" s="7" t="s">
        <v>70</v>
      </c>
      <c r="C40" s="8" t="s">
        <v>49</v>
      </c>
      <c r="D40" s="7" t="s">
        <v>24</v>
      </c>
      <c r="E40" s="9">
        <v>17</v>
      </c>
      <c r="F40" s="10">
        <f t="shared" ca="1" si="3"/>
        <v>41732</v>
      </c>
      <c r="G40" s="11" t="str">
        <f t="shared" ca="1" si="4"/>
        <v/>
      </c>
      <c r="H40" s="12" t="str">
        <f t="shared" ca="1" si="5"/>
        <v>A vencer</v>
      </c>
      <c r="I40" s="13">
        <f t="shared" ca="1" si="6"/>
        <v>17</v>
      </c>
      <c r="K40" s="14"/>
    </row>
    <row r="41" spans="1:11" s="1" customFormat="1" x14ac:dyDescent="0.25">
      <c r="A41" s="6">
        <v>45</v>
      </c>
      <c r="B41" s="7" t="s">
        <v>62</v>
      </c>
      <c r="C41" s="8" t="s">
        <v>20</v>
      </c>
      <c r="D41" s="7" t="s">
        <v>21</v>
      </c>
      <c r="E41" s="9">
        <v>234</v>
      </c>
      <c r="F41" s="10">
        <f t="shared" ca="1" si="3"/>
        <v>41683</v>
      </c>
      <c r="G41" s="11" t="str">
        <f t="shared" ca="1" si="4"/>
        <v/>
      </c>
      <c r="H41" s="12" t="str">
        <f t="shared" ca="1" si="5"/>
        <v>A vencer</v>
      </c>
      <c r="I41" s="13">
        <f t="shared" ca="1" si="6"/>
        <v>234</v>
      </c>
      <c r="K41" s="14"/>
    </row>
    <row r="42" spans="1:11" s="1" customFormat="1" x14ac:dyDescent="0.25">
      <c r="A42" s="6">
        <v>46</v>
      </c>
      <c r="B42" s="7" t="s">
        <v>64</v>
      </c>
      <c r="C42" s="8" t="s">
        <v>28</v>
      </c>
      <c r="D42" s="7" t="s">
        <v>21</v>
      </c>
      <c r="E42" s="9">
        <v>153</v>
      </c>
      <c r="F42" s="10">
        <f t="shared" ca="1" si="3"/>
        <v>41714</v>
      </c>
      <c r="G42" s="11" t="str">
        <f t="shared" ca="1" si="4"/>
        <v/>
      </c>
      <c r="H42" s="12" t="str">
        <f t="shared" ca="1" si="5"/>
        <v>A vencer</v>
      </c>
      <c r="I42" s="13">
        <f t="shared" ca="1" si="6"/>
        <v>153</v>
      </c>
      <c r="K42" s="14"/>
    </row>
    <row r="43" spans="1:11" s="1" customFormat="1" x14ac:dyDescent="0.25">
      <c r="A43" s="6">
        <v>47</v>
      </c>
      <c r="B43" s="17" t="s">
        <v>73</v>
      </c>
      <c r="C43" s="8" t="s">
        <v>14</v>
      </c>
      <c r="D43" s="7" t="s">
        <v>15</v>
      </c>
      <c r="E43" s="9">
        <v>310</v>
      </c>
      <c r="F43" s="10">
        <f t="shared" ca="1" si="3"/>
        <v>41678</v>
      </c>
      <c r="G43" s="11" t="str">
        <f t="shared" ca="1" si="4"/>
        <v/>
      </c>
      <c r="H43" s="12" t="str">
        <f t="shared" ca="1" si="5"/>
        <v>A vencer</v>
      </c>
      <c r="I43" s="13">
        <f t="shared" ca="1" si="6"/>
        <v>310</v>
      </c>
      <c r="K43" s="14"/>
    </row>
    <row r="44" spans="1:11" s="1" customFormat="1" x14ac:dyDescent="0.25">
      <c r="A44" s="6">
        <v>48</v>
      </c>
      <c r="B44" s="15" t="s">
        <v>94</v>
      </c>
      <c r="C44" s="8" t="s">
        <v>20</v>
      </c>
      <c r="D44" s="7" t="s">
        <v>21</v>
      </c>
      <c r="E44" s="9">
        <v>220</v>
      </c>
      <c r="F44" s="10">
        <f t="shared" ca="1" si="3"/>
        <v>41511</v>
      </c>
      <c r="G44" s="11">
        <f t="shared" ca="1" si="4"/>
        <v>151</v>
      </c>
      <c r="H44" s="12" t="str">
        <f t="shared" ca="1" si="5"/>
        <v>Vencida</v>
      </c>
      <c r="I44" s="13" t="str">
        <f t="shared" ca="1" si="6"/>
        <v>Contato Urgente</v>
      </c>
      <c r="K44" s="14"/>
    </row>
    <row r="45" spans="1:11" s="1" customFormat="1" x14ac:dyDescent="0.25">
      <c r="A45" s="6">
        <v>49</v>
      </c>
      <c r="B45" s="7" t="s">
        <v>63</v>
      </c>
      <c r="C45" s="8" t="s">
        <v>35</v>
      </c>
      <c r="D45" s="7" t="s">
        <v>21</v>
      </c>
      <c r="E45" s="9">
        <v>366</v>
      </c>
      <c r="F45" s="10">
        <f t="shared" ca="1" si="3"/>
        <v>41593</v>
      </c>
      <c r="G45" s="11">
        <f t="shared" ca="1" si="4"/>
        <v>69</v>
      </c>
      <c r="H45" s="12" t="str">
        <f t="shared" ca="1" si="5"/>
        <v>Vencida</v>
      </c>
      <c r="I45" s="13">
        <f t="shared" ca="1" si="6"/>
        <v>426.75600000000003</v>
      </c>
      <c r="K45" s="14"/>
    </row>
    <row r="46" spans="1:11" s="1" customFormat="1" x14ac:dyDescent="0.25">
      <c r="A46" s="6">
        <v>50</v>
      </c>
      <c r="B46" s="7" t="s">
        <v>122</v>
      </c>
      <c r="C46" s="8" t="s">
        <v>14</v>
      </c>
      <c r="D46" s="7" t="s">
        <v>15</v>
      </c>
      <c r="E46" s="9">
        <v>354</v>
      </c>
      <c r="F46" s="10">
        <f t="shared" ca="1" si="3"/>
        <v>41577</v>
      </c>
      <c r="G46" s="11">
        <f t="shared" ca="1" si="4"/>
        <v>85</v>
      </c>
      <c r="H46" s="12" t="str">
        <f t="shared" ca="1" si="5"/>
        <v>Vencida</v>
      </c>
      <c r="I46" s="13">
        <f t="shared" ca="1" si="6"/>
        <v>412.76400000000007</v>
      </c>
      <c r="K46" s="14"/>
    </row>
    <row r="47" spans="1:11" s="1" customFormat="1" x14ac:dyDescent="0.25">
      <c r="A47" s="6">
        <v>51</v>
      </c>
      <c r="B47" s="7" t="s">
        <v>83</v>
      </c>
      <c r="C47" s="8" t="s">
        <v>14</v>
      </c>
      <c r="D47" s="7" t="s">
        <v>15</v>
      </c>
      <c r="E47" s="9">
        <v>125</v>
      </c>
      <c r="F47" s="10">
        <f t="shared" ca="1" si="3"/>
        <v>41487</v>
      </c>
      <c r="G47" s="11">
        <f t="shared" ca="1" si="4"/>
        <v>175</v>
      </c>
      <c r="H47" s="12" t="str">
        <f t="shared" ca="1" si="5"/>
        <v>Vencida</v>
      </c>
      <c r="I47" s="13" t="str">
        <f t="shared" ca="1" si="6"/>
        <v>Contato Urgente</v>
      </c>
      <c r="K47" s="14"/>
    </row>
    <row r="48" spans="1:11" s="1" customFormat="1" x14ac:dyDescent="0.25">
      <c r="A48" s="6">
        <v>52</v>
      </c>
      <c r="B48" s="7" t="s">
        <v>137</v>
      </c>
      <c r="C48" s="8" t="s">
        <v>20</v>
      </c>
      <c r="D48" s="7" t="s">
        <v>21</v>
      </c>
      <c r="E48" s="9">
        <v>42</v>
      </c>
      <c r="F48" s="10">
        <f t="shared" ca="1" si="3"/>
        <v>41539</v>
      </c>
      <c r="G48" s="11">
        <f t="shared" ca="1" si="4"/>
        <v>123</v>
      </c>
      <c r="H48" s="12" t="str">
        <f t="shared" ca="1" si="5"/>
        <v>Vencida</v>
      </c>
      <c r="I48" s="13">
        <f t="shared" ca="1" si="6"/>
        <v>48.972000000000008</v>
      </c>
      <c r="K48" s="14"/>
    </row>
    <row r="49" spans="1:11" s="1" customFormat="1" x14ac:dyDescent="0.25">
      <c r="A49" s="6">
        <v>53</v>
      </c>
      <c r="B49" s="7" t="s">
        <v>61</v>
      </c>
      <c r="C49" s="8" t="s">
        <v>23</v>
      </c>
      <c r="D49" s="7" t="s">
        <v>24</v>
      </c>
      <c r="E49" s="9">
        <v>474</v>
      </c>
      <c r="F49" s="10">
        <f t="shared" ca="1" si="3"/>
        <v>41676</v>
      </c>
      <c r="G49" s="11" t="str">
        <f t="shared" ca="1" si="4"/>
        <v/>
      </c>
      <c r="H49" s="12" t="str">
        <f t="shared" ca="1" si="5"/>
        <v>A vencer</v>
      </c>
      <c r="I49" s="13">
        <f t="shared" ca="1" si="6"/>
        <v>474</v>
      </c>
      <c r="K49" s="14"/>
    </row>
    <row r="50" spans="1:11" s="1" customFormat="1" x14ac:dyDescent="0.25">
      <c r="A50" s="6">
        <v>54</v>
      </c>
      <c r="B50" s="17" t="s">
        <v>75</v>
      </c>
      <c r="C50" s="8" t="s">
        <v>17</v>
      </c>
      <c r="D50" s="7" t="s">
        <v>18</v>
      </c>
      <c r="E50" s="9">
        <v>153</v>
      </c>
      <c r="F50" s="10">
        <f t="shared" ca="1" si="3"/>
        <v>41664</v>
      </c>
      <c r="G50" s="11" t="str">
        <f t="shared" ca="1" si="4"/>
        <v/>
      </c>
      <c r="H50" s="12" t="str">
        <f t="shared" ca="1" si="5"/>
        <v>A vencer</v>
      </c>
      <c r="I50" s="13">
        <f t="shared" ca="1" si="6"/>
        <v>153</v>
      </c>
      <c r="K50" s="14"/>
    </row>
    <row r="51" spans="1:11" s="1" customFormat="1" x14ac:dyDescent="0.25">
      <c r="A51" s="6">
        <v>55</v>
      </c>
      <c r="B51" s="7" t="s">
        <v>103</v>
      </c>
      <c r="C51" s="8" t="s">
        <v>104</v>
      </c>
      <c r="D51" s="7" t="s">
        <v>43</v>
      </c>
      <c r="E51" s="9">
        <v>278</v>
      </c>
      <c r="F51" s="10">
        <f t="shared" ca="1" si="3"/>
        <v>41480</v>
      </c>
      <c r="G51" s="11">
        <f t="shared" ca="1" si="4"/>
        <v>182</v>
      </c>
      <c r="H51" s="12" t="str">
        <f t="shared" ca="1" si="5"/>
        <v>Vencida</v>
      </c>
      <c r="I51" s="13" t="str">
        <f t="shared" ca="1" si="6"/>
        <v>Contato Urgente</v>
      </c>
      <c r="K51" s="14"/>
    </row>
    <row r="52" spans="1:11" s="1" customFormat="1" x14ac:dyDescent="0.25">
      <c r="A52" s="6">
        <v>56</v>
      </c>
      <c r="B52" s="7" t="s">
        <v>138</v>
      </c>
      <c r="C52" s="8" t="s">
        <v>23</v>
      </c>
      <c r="D52" s="7" t="s">
        <v>24</v>
      </c>
      <c r="E52" s="9">
        <v>0</v>
      </c>
      <c r="F52" s="10">
        <f t="shared" ca="1" si="3"/>
        <v>41683</v>
      </c>
      <c r="G52" s="11" t="str">
        <f t="shared" ca="1" si="4"/>
        <v/>
      </c>
      <c r="H52" s="12" t="str">
        <f t="shared" ca="1" si="5"/>
        <v>A vencer</v>
      </c>
      <c r="I52" s="13">
        <f t="shared" ca="1" si="6"/>
        <v>0</v>
      </c>
      <c r="K52" s="14"/>
    </row>
    <row r="53" spans="1:11" s="1" customFormat="1" x14ac:dyDescent="0.25">
      <c r="A53" s="6">
        <v>57</v>
      </c>
      <c r="B53" s="7" t="s">
        <v>55</v>
      </c>
      <c r="C53" s="8" t="s">
        <v>28</v>
      </c>
      <c r="D53" s="7" t="s">
        <v>21</v>
      </c>
      <c r="E53" s="9">
        <v>366</v>
      </c>
      <c r="F53" s="10">
        <f t="shared" ca="1" si="3"/>
        <v>41562</v>
      </c>
      <c r="G53" s="11">
        <f t="shared" ca="1" si="4"/>
        <v>100</v>
      </c>
      <c r="H53" s="12" t="str">
        <f t="shared" ca="1" si="5"/>
        <v>Vencida</v>
      </c>
      <c r="I53" s="13">
        <f t="shared" ca="1" si="6"/>
        <v>426.75600000000003</v>
      </c>
      <c r="K53" s="14"/>
    </row>
    <row r="54" spans="1:11" s="1" customFormat="1" x14ac:dyDescent="0.25">
      <c r="A54" s="6">
        <v>58</v>
      </c>
      <c r="B54" s="7" t="s">
        <v>154</v>
      </c>
      <c r="C54" s="8" t="s">
        <v>30</v>
      </c>
      <c r="D54" s="7" t="s">
        <v>24</v>
      </c>
      <c r="E54" s="9">
        <v>200</v>
      </c>
      <c r="F54" s="10">
        <f t="shared" ca="1" si="3"/>
        <v>41704</v>
      </c>
      <c r="G54" s="11" t="str">
        <f t="shared" ca="1" si="4"/>
        <v/>
      </c>
      <c r="H54" s="12" t="str">
        <f t="shared" ca="1" si="5"/>
        <v>A vencer</v>
      </c>
      <c r="I54" s="13">
        <f t="shared" ca="1" si="6"/>
        <v>200</v>
      </c>
      <c r="K54" s="14"/>
    </row>
    <row r="55" spans="1:11" s="1" customFormat="1" x14ac:dyDescent="0.25">
      <c r="A55" s="6">
        <v>59</v>
      </c>
      <c r="B55" s="7" t="s">
        <v>16</v>
      </c>
      <c r="C55" s="8" t="s">
        <v>17</v>
      </c>
      <c r="D55" s="7" t="s">
        <v>2</v>
      </c>
      <c r="E55" s="9">
        <v>365</v>
      </c>
      <c r="F55" s="10">
        <f t="shared" ca="1" si="3"/>
        <v>41657</v>
      </c>
      <c r="G55" s="11">
        <f t="shared" ca="1" si="4"/>
        <v>5</v>
      </c>
      <c r="H55" s="12" t="str">
        <f t="shared" ca="1" si="5"/>
        <v>Vencida</v>
      </c>
      <c r="I55" s="13">
        <f t="shared" ca="1" si="6"/>
        <v>425.59000000000009</v>
      </c>
      <c r="K55" s="14"/>
    </row>
    <row r="56" spans="1:11" s="1" customFormat="1" x14ac:dyDescent="0.25">
      <c r="A56" s="6">
        <v>60</v>
      </c>
      <c r="B56" s="7" t="s">
        <v>46</v>
      </c>
      <c r="C56" s="8" t="s">
        <v>47</v>
      </c>
      <c r="D56" s="7" t="s">
        <v>5</v>
      </c>
      <c r="E56" s="9">
        <v>61</v>
      </c>
      <c r="F56" s="10">
        <f t="shared" ca="1" si="3"/>
        <v>41736</v>
      </c>
      <c r="G56" s="11" t="str">
        <f t="shared" ca="1" si="4"/>
        <v/>
      </c>
      <c r="H56" s="12" t="str">
        <f t="shared" ca="1" si="5"/>
        <v>A vencer</v>
      </c>
      <c r="I56" s="13">
        <f t="shared" ca="1" si="6"/>
        <v>61</v>
      </c>
      <c r="K56" s="14"/>
    </row>
    <row r="57" spans="1:11" s="1" customFormat="1" x14ac:dyDescent="0.25">
      <c r="A57" s="6">
        <v>61</v>
      </c>
      <c r="B57" s="17" t="s">
        <v>66</v>
      </c>
      <c r="C57" s="8" t="s">
        <v>40</v>
      </c>
      <c r="D57" s="7" t="s">
        <v>15</v>
      </c>
      <c r="E57" s="9">
        <v>73</v>
      </c>
      <c r="F57" s="10">
        <f t="shared" ca="1" si="3"/>
        <v>41671</v>
      </c>
      <c r="G57" s="11" t="str">
        <f t="shared" ca="1" si="4"/>
        <v/>
      </c>
      <c r="H57" s="12" t="str">
        <f t="shared" ca="1" si="5"/>
        <v>A vencer</v>
      </c>
      <c r="I57" s="13">
        <f t="shared" ca="1" si="6"/>
        <v>73</v>
      </c>
      <c r="K57" s="14"/>
    </row>
    <row r="58" spans="1:11" s="1" customFormat="1" x14ac:dyDescent="0.25">
      <c r="A58" s="6">
        <v>62</v>
      </c>
      <c r="B58" s="7" t="s">
        <v>153</v>
      </c>
      <c r="C58" s="8" t="s">
        <v>140</v>
      </c>
      <c r="D58" s="7" t="s">
        <v>24</v>
      </c>
      <c r="E58" s="9">
        <v>111</v>
      </c>
      <c r="F58" s="10">
        <f t="shared" ca="1" si="3"/>
        <v>41697</v>
      </c>
      <c r="G58" s="11" t="str">
        <f t="shared" ca="1" si="4"/>
        <v/>
      </c>
      <c r="H58" s="12" t="str">
        <f t="shared" ca="1" si="5"/>
        <v>A vencer</v>
      </c>
      <c r="I58" s="13">
        <f t="shared" ca="1" si="6"/>
        <v>111</v>
      </c>
      <c r="K58" s="14"/>
    </row>
    <row r="59" spans="1:11" s="1" customFormat="1" x14ac:dyDescent="0.25">
      <c r="A59" s="6">
        <v>63</v>
      </c>
      <c r="B59" s="7" t="s">
        <v>108</v>
      </c>
      <c r="C59" s="8" t="s">
        <v>47</v>
      </c>
      <c r="D59" s="7" t="s">
        <v>24</v>
      </c>
      <c r="E59" s="9">
        <v>202</v>
      </c>
      <c r="F59" s="10">
        <f t="shared" ca="1" si="3"/>
        <v>41544</v>
      </c>
      <c r="G59" s="11">
        <f t="shared" ca="1" si="4"/>
        <v>118</v>
      </c>
      <c r="H59" s="12" t="str">
        <f t="shared" ca="1" si="5"/>
        <v>Vencida</v>
      </c>
      <c r="I59" s="13">
        <f t="shared" ca="1" si="6"/>
        <v>235.53200000000004</v>
      </c>
      <c r="K59" s="14"/>
    </row>
    <row r="60" spans="1:11" s="1" customFormat="1" x14ac:dyDescent="0.25">
      <c r="A60" s="6">
        <v>64</v>
      </c>
      <c r="B60" s="7" t="s">
        <v>149</v>
      </c>
      <c r="C60" s="8" t="s">
        <v>20</v>
      </c>
      <c r="D60" s="7" t="s">
        <v>21</v>
      </c>
      <c r="E60" s="9">
        <v>419</v>
      </c>
      <c r="F60" s="10">
        <f t="shared" ca="1" si="3"/>
        <v>41739</v>
      </c>
      <c r="G60" s="11" t="str">
        <f t="shared" ca="1" si="4"/>
        <v/>
      </c>
      <c r="H60" s="12" t="str">
        <f t="shared" ca="1" si="5"/>
        <v>A vencer</v>
      </c>
      <c r="I60" s="13">
        <f t="shared" ca="1" si="6"/>
        <v>419</v>
      </c>
      <c r="K60" s="14"/>
    </row>
    <row r="61" spans="1:11" s="1" customFormat="1" x14ac:dyDescent="0.25">
      <c r="A61" s="6">
        <v>65</v>
      </c>
      <c r="B61" s="7" t="s">
        <v>60</v>
      </c>
      <c r="C61" s="8" t="s">
        <v>30</v>
      </c>
      <c r="D61" s="7" t="s">
        <v>24</v>
      </c>
      <c r="E61" s="9">
        <v>111</v>
      </c>
      <c r="F61" s="10">
        <f t="shared" ca="1" si="3"/>
        <v>41693</v>
      </c>
      <c r="G61" s="11" t="str">
        <f t="shared" ca="1" si="4"/>
        <v/>
      </c>
      <c r="H61" s="12" t="str">
        <f t="shared" ca="1" si="5"/>
        <v>A vencer</v>
      </c>
      <c r="I61" s="13">
        <f t="shared" ca="1" si="6"/>
        <v>111</v>
      </c>
      <c r="K61" s="14"/>
    </row>
    <row r="62" spans="1:11" s="1" customFormat="1" x14ac:dyDescent="0.25">
      <c r="A62" s="6">
        <v>66</v>
      </c>
      <c r="B62" s="15" t="s">
        <v>84</v>
      </c>
      <c r="C62" s="8" t="s">
        <v>35</v>
      </c>
      <c r="D62" s="7" t="s">
        <v>21</v>
      </c>
      <c r="E62" s="9">
        <v>329</v>
      </c>
      <c r="F62" s="10">
        <f t="shared" ca="1" si="3"/>
        <v>41542</v>
      </c>
      <c r="G62" s="11">
        <f t="shared" ca="1" si="4"/>
        <v>120</v>
      </c>
      <c r="H62" s="12" t="str">
        <f t="shared" ca="1" si="5"/>
        <v>Vencida</v>
      </c>
      <c r="I62" s="13">
        <f t="shared" ca="1" si="6"/>
        <v>383.61400000000003</v>
      </c>
      <c r="K62" s="14"/>
    </row>
    <row r="63" spans="1:11" s="1" customFormat="1" x14ac:dyDescent="0.25">
      <c r="A63" s="6">
        <v>67</v>
      </c>
      <c r="B63" s="7" t="s">
        <v>82</v>
      </c>
      <c r="C63" s="8" t="s">
        <v>20</v>
      </c>
      <c r="D63" s="7" t="s">
        <v>21</v>
      </c>
      <c r="E63" s="9">
        <v>272</v>
      </c>
      <c r="F63" s="10">
        <f t="shared" ca="1" si="3"/>
        <v>41484</v>
      </c>
      <c r="G63" s="11">
        <f t="shared" ca="1" si="4"/>
        <v>178</v>
      </c>
      <c r="H63" s="12" t="str">
        <f t="shared" ca="1" si="5"/>
        <v>Vencida</v>
      </c>
      <c r="I63" s="13" t="str">
        <f t="shared" ca="1" si="6"/>
        <v>Contato Urgente</v>
      </c>
      <c r="K63" s="14"/>
    </row>
    <row r="64" spans="1:11" s="1" customFormat="1" x14ac:dyDescent="0.25">
      <c r="A64" s="6">
        <v>68</v>
      </c>
      <c r="B64" s="7" t="s">
        <v>119</v>
      </c>
      <c r="C64" s="8" t="s">
        <v>37</v>
      </c>
      <c r="D64" s="7" t="s">
        <v>21</v>
      </c>
      <c r="E64" s="9">
        <v>109</v>
      </c>
      <c r="F64" s="10">
        <f t="shared" ca="1" si="3"/>
        <v>41720</v>
      </c>
      <c r="G64" s="11" t="str">
        <f t="shared" ca="1" si="4"/>
        <v/>
      </c>
      <c r="H64" s="12" t="str">
        <f t="shared" ca="1" si="5"/>
        <v>A vencer</v>
      </c>
      <c r="I64" s="13">
        <f t="shared" ca="1" si="6"/>
        <v>109</v>
      </c>
      <c r="K64" s="14"/>
    </row>
    <row r="65" spans="1:11" s="1" customFormat="1" x14ac:dyDescent="0.25">
      <c r="A65" s="6">
        <v>69</v>
      </c>
      <c r="B65" s="7" t="s">
        <v>142</v>
      </c>
      <c r="C65" s="8" t="s">
        <v>140</v>
      </c>
      <c r="D65" s="7" t="s">
        <v>24</v>
      </c>
      <c r="E65" s="9">
        <v>113</v>
      </c>
      <c r="F65" s="10">
        <f t="shared" ca="1" si="3"/>
        <v>41656</v>
      </c>
      <c r="G65" s="11">
        <f t="shared" ca="1" si="4"/>
        <v>6</v>
      </c>
      <c r="H65" s="12" t="str">
        <f t="shared" ca="1" si="5"/>
        <v>Vencida</v>
      </c>
      <c r="I65" s="13">
        <f t="shared" ca="1" si="6"/>
        <v>131.75800000000001</v>
      </c>
      <c r="K65" s="14"/>
    </row>
    <row r="66" spans="1:11" s="1" customFormat="1" x14ac:dyDescent="0.25">
      <c r="A66" s="6">
        <v>70</v>
      </c>
      <c r="B66" s="15" t="s">
        <v>19</v>
      </c>
      <c r="C66" s="8" t="s">
        <v>20</v>
      </c>
      <c r="D66" s="7" t="s">
        <v>3</v>
      </c>
      <c r="E66" s="9">
        <v>173</v>
      </c>
      <c r="F66" s="10">
        <f t="shared" ca="1" si="3"/>
        <v>41704</v>
      </c>
      <c r="G66" s="11" t="str">
        <f t="shared" ca="1" si="4"/>
        <v/>
      </c>
      <c r="H66" s="12" t="str">
        <f t="shared" ca="1" si="5"/>
        <v>A vencer</v>
      </c>
      <c r="I66" s="13">
        <f t="shared" ca="1" si="6"/>
        <v>173</v>
      </c>
      <c r="K66" s="14"/>
    </row>
    <row r="67" spans="1:11" s="1" customFormat="1" x14ac:dyDescent="0.25">
      <c r="A67" s="6">
        <v>71</v>
      </c>
      <c r="B67" s="7" t="s">
        <v>118</v>
      </c>
      <c r="C67" s="8" t="s">
        <v>30</v>
      </c>
      <c r="D67" s="7" t="s">
        <v>24</v>
      </c>
      <c r="E67" s="9">
        <v>400</v>
      </c>
      <c r="F67" s="10">
        <f t="shared" ca="1" si="3"/>
        <v>41492</v>
      </c>
      <c r="G67" s="11">
        <f t="shared" ca="1" si="4"/>
        <v>170</v>
      </c>
      <c r="H67" s="12" t="str">
        <f t="shared" ca="1" si="5"/>
        <v>Vencida</v>
      </c>
      <c r="I67" s="13" t="str">
        <f t="shared" ca="1" si="6"/>
        <v>Contato Urgente</v>
      </c>
      <c r="K67" s="14"/>
    </row>
    <row r="68" spans="1:11" s="1" customFormat="1" x14ac:dyDescent="0.25">
      <c r="A68" s="6">
        <v>72</v>
      </c>
      <c r="B68" s="7" t="s">
        <v>13</v>
      </c>
      <c r="C68" s="8" t="s">
        <v>14</v>
      </c>
      <c r="D68" s="7" t="s">
        <v>1</v>
      </c>
      <c r="E68" s="9">
        <v>493</v>
      </c>
      <c r="F68" s="10">
        <f t="shared" ca="1" si="3"/>
        <v>41754</v>
      </c>
      <c r="G68" s="11" t="str">
        <f t="shared" ca="1" si="4"/>
        <v/>
      </c>
      <c r="H68" s="12" t="str">
        <f t="shared" ca="1" si="5"/>
        <v>A vencer</v>
      </c>
      <c r="I68" s="13">
        <f t="shared" ca="1" si="6"/>
        <v>493</v>
      </c>
      <c r="K68" s="14"/>
    </row>
    <row r="69" spans="1:11" s="1" customFormat="1" x14ac:dyDescent="0.25">
      <c r="A69" s="6">
        <v>73</v>
      </c>
      <c r="B69" s="7" t="s">
        <v>146</v>
      </c>
      <c r="C69" s="8" t="s">
        <v>51</v>
      </c>
      <c r="D69" s="7" t="s">
        <v>43</v>
      </c>
      <c r="E69" s="9">
        <v>224</v>
      </c>
      <c r="F69" s="10">
        <f t="shared" ca="1" si="3"/>
        <v>41643</v>
      </c>
      <c r="G69" s="11">
        <f t="shared" ca="1" si="4"/>
        <v>19</v>
      </c>
      <c r="H69" s="12" t="str">
        <f t="shared" ca="1" si="5"/>
        <v>Vencida</v>
      </c>
      <c r="I69" s="13">
        <f t="shared" ca="1" si="6"/>
        <v>261.18400000000003</v>
      </c>
      <c r="K69" s="14"/>
    </row>
    <row r="70" spans="1:11" s="1" customFormat="1" x14ac:dyDescent="0.25">
      <c r="A70" s="6">
        <v>74</v>
      </c>
      <c r="B70" s="7" t="s">
        <v>33</v>
      </c>
      <c r="C70" s="8" t="s">
        <v>20</v>
      </c>
      <c r="D70" s="7" t="s">
        <v>8</v>
      </c>
      <c r="E70" s="9">
        <v>498</v>
      </c>
      <c r="F70" s="10">
        <f t="shared" ca="1" si="3"/>
        <v>41748</v>
      </c>
      <c r="G70" s="11" t="str">
        <f t="shared" ref="G70:G101" ca="1" si="7">IF(hoje&lt;=Vencimento,"",hoje-Vencimento)</f>
        <v/>
      </c>
      <c r="H70" s="12" t="str">
        <f t="shared" ref="H70:H101" ca="1" si="8">IF(hoje=Vencimento,"Vence hoje",IF(hoje&gt;Vencimento,"Vencida","A vencer"))</f>
        <v>A vencer</v>
      </c>
      <c r="I70" s="13">
        <f t="shared" ref="I70:I101" ca="1" si="9">IF(Nº_de_Dias_em_Atraso="",Valor_Mensalidade,IF(Nº_de_Dias_em_Atraso&gt;150,"Contato Urgente",Valor_Mensalidade*1.1*1.06))</f>
        <v>498</v>
      </c>
      <c r="K70" s="14"/>
    </row>
    <row r="71" spans="1:11" s="1" customFormat="1" x14ac:dyDescent="0.25">
      <c r="A71" s="6">
        <v>75</v>
      </c>
      <c r="B71" s="7" t="s">
        <v>151</v>
      </c>
      <c r="C71" s="8" t="s">
        <v>152</v>
      </c>
      <c r="D71" s="7" t="s">
        <v>43</v>
      </c>
      <c r="E71" s="9">
        <v>151</v>
      </c>
      <c r="F71" s="10">
        <f t="shared" ref="F71:F114" ca="1" si="10">RANDBETWEEN(TODAY()-200,TODAY()+100)</f>
        <v>41555</v>
      </c>
      <c r="G71" s="11">
        <f t="shared" ca="1" si="7"/>
        <v>107</v>
      </c>
      <c r="H71" s="12" t="str">
        <f t="shared" ca="1" si="8"/>
        <v>Vencida</v>
      </c>
      <c r="I71" s="13">
        <f t="shared" ca="1" si="9"/>
        <v>176.06600000000003</v>
      </c>
      <c r="K71" s="14"/>
    </row>
    <row r="72" spans="1:11" s="1" customFormat="1" x14ac:dyDescent="0.25">
      <c r="A72" s="6">
        <v>76</v>
      </c>
      <c r="B72" s="15" t="s">
        <v>22</v>
      </c>
      <c r="C72" s="8" t="s">
        <v>23</v>
      </c>
      <c r="D72" s="7" t="s">
        <v>4</v>
      </c>
      <c r="E72" s="9">
        <v>325</v>
      </c>
      <c r="F72" s="10">
        <f t="shared" ca="1" si="10"/>
        <v>41672</v>
      </c>
      <c r="G72" s="11" t="str">
        <f t="shared" ca="1" si="7"/>
        <v/>
      </c>
      <c r="H72" s="12" t="str">
        <f t="shared" ca="1" si="8"/>
        <v>A vencer</v>
      </c>
      <c r="I72" s="13">
        <f t="shared" ca="1" si="9"/>
        <v>325</v>
      </c>
      <c r="K72" s="14"/>
    </row>
    <row r="73" spans="1:11" s="1" customFormat="1" x14ac:dyDescent="0.25">
      <c r="A73" s="6">
        <v>77</v>
      </c>
      <c r="B73" s="7" t="s">
        <v>147</v>
      </c>
      <c r="C73" s="8" t="s">
        <v>14</v>
      </c>
      <c r="D73" s="7" t="s">
        <v>15</v>
      </c>
      <c r="E73" s="9">
        <v>123</v>
      </c>
      <c r="F73" s="10">
        <f t="shared" ca="1" si="10"/>
        <v>41522</v>
      </c>
      <c r="G73" s="11">
        <f t="shared" ca="1" si="7"/>
        <v>140</v>
      </c>
      <c r="H73" s="12" t="str">
        <f t="shared" ca="1" si="8"/>
        <v>Vencida</v>
      </c>
      <c r="I73" s="13">
        <f t="shared" ca="1" si="9"/>
        <v>143.41800000000001</v>
      </c>
      <c r="K73" s="14"/>
    </row>
    <row r="74" spans="1:11" s="1" customFormat="1" x14ac:dyDescent="0.25">
      <c r="A74" s="6">
        <v>78</v>
      </c>
      <c r="B74" s="7" t="s">
        <v>102</v>
      </c>
      <c r="C74" s="8" t="s">
        <v>23</v>
      </c>
      <c r="D74" s="7" t="s">
        <v>24</v>
      </c>
      <c r="E74" s="9">
        <v>424</v>
      </c>
      <c r="F74" s="10">
        <f t="shared" ca="1" si="10"/>
        <v>41624</v>
      </c>
      <c r="G74" s="11">
        <f t="shared" ca="1" si="7"/>
        <v>38</v>
      </c>
      <c r="H74" s="12" t="str">
        <f t="shared" ca="1" si="8"/>
        <v>Vencida</v>
      </c>
      <c r="I74" s="13">
        <f t="shared" ca="1" si="9"/>
        <v>494.38400000000007</v>
      </c>
      <c r="K74" s="14"/>
    </row>
    <row r="75" spans="1:11" s="1" customFormat="1" x14ac:dyDescent="0.25">
      <c r="A75" s="6">
        <v>79</v>
      </c>
      <c r="B75" s="7" t="s">
        <v>98</v>
      </c>
      <c r="C75" s="8" t="s">
        <v>30</v>
      </c>
      <c r="D75" s="7" t="s">
        <v>24</v>
      </c>
      <c r="E75" s="9">
        <v>271</v>
      </c>
      <c r="F75" s="10">
        <f t="shared" ca="1" si="10"/>
        <v>41556</v>
      </c>
      <c r="G75" s="11">
        <f t="shared" ca="1" si="7"/>
        <v>106</v>
      </c>
      <c r="H75" s="12" t="str">
        <f t="shared" ca="1" si="8"/>
        <v>Vencida</v>
      </c>
      <c r="I75" s="13">
        <f t="shared" ca="1" si="9"/>
        <v>315.98600000000005</v>
      </c>
      <c r="K75" s="14"/>
    </row>
    <row r="76" spans="1:11" s="1" customFormat="1" x14ac:dyDescent="0.25">
      <c r="A76" s="6">
        <v>80</v>
      </c>
      <c r="B76" s="17" t="s">
        <v>92</v>
      </c>
      <c r="C76" s="8" t="s">
        <v>51</v>
      </c>
      <c r="D76" s="7" t="s">
        <v>43</v>
      </c>
      <c r="E76" s="9">
        <v>354</v>
      </c>
      <c r="F76" s="10">
        <f t="shared" ca="1" si="10"/>
        <v>41749</v>
      </c>
      <c r="G76" s="11" t="str">
        <f t="shared" ca="1" si="7"/>
        <v/>
      </c>
      <c r="H76" s="12" t="str">
        <f t="shared" ca="1" si="8"/>
        <v>A vencer</v>
      </c>
      <c r="I76" s="13">
        <f t="shared" ca="1" si="9"/>
        <v>354</v>
      </c>
      <c r="K76" s="14"/>
    </row>
    <row r="77" spans="1:11" s="1" customFormat="1" x14ac:dyDescent="0.25">
      <c r="A77" s="6">
        <v>81</v>
      </c>
      <c r="B77" s="7" t="s">
        <v>106</v>
      </c>
      <c r="C77" s="8" t="s">
        <v>107</v>
      </c>
      <c r="D77" s="7" t="s">
        <v>43</v>
      </c>
      <c r="E77" s="9">
        <v>185</v>
      </c>
      <c r="F77" s="10">
        <f t="shared" ca="1" si="10"/>
        <v>41619</v>
      </c>
      <c r="G77" s="11">
        <f t="shared" ca="1" si="7"/>
        <v>43</v>
      </c>
      <c r="H77" s="12" t="str">
        <f t="shared" ca="1" si="8"/>
        <v>Vencida</v>
      </c>
      <c r="I77" s="13">
        <f t="shared" ca="1" si="9"/>
        <v>215.71000000000004</v>
      </c>
      <c r="K77" s="14"/>
    </row>
    <row r="78" spans="1:11" s="1" customFormat="1" x14ac:dyDescent="0.25">
      <c r="A78" s="6">
        <v>82</v>
      </c>
      <c r="B78" s="17" t="s">
        <v>71</v>
      </c>
      <c r="C78" s="8" t="s">
        <v>17</v>
      </c>
      <c r="D78" s="7" t="s">
        <v>18</v>
      </c>
      <c r="E78" s="9">
        <v>159</v>
      </c>
      <c r="F78" s="10">
        <f t="shared" ca="1" si="10"/>
        <v>41643</v>
      </c>
      <c r="G78" s="11">
        <f t="shared" ca="1" si="7"/>
        <v>19</v>
      </c>
      <c r="H78" s="12" t="str">
        <f t="shared" ca="1" si="8"/>
        <v>Vencida</v>
      </c>
      <c r="I78" s="13">
        <f t="shared" ca="1" si="9"/>
        <v>185.39400000000001</v>
      </c>
      <c r="K78" s="14"/>
    </row>
    <row r="79" spans="1:11" s="1" customFormat="1" x14ac:dyDescent="0.25">
      <c r="A79" s="6">
        <v>83</v>
      </c>
      <c r="B79" s="7" t="s">
        <v>31</v>
      </c>
      <c r="C79" s="8" t="s">
        <v>32</v>
      </c>
      <c r="D79" s="7" t="s">
        <v>7</v>
      </c>
      <c r="E79" s="9">
        <v>315</v>
      </c>
      <c r="F79" s="10">
        <f t="shared" ca="1" si="10"/>
        <v>41676</v>
      </c>
      <c r="G79" s="11" t="str">
        <f t="shared" ca="1" si="7"/>
        <v/>
      </c>
      <c r="H79" s="12" t="str">
        <f t="shared" ca="1" si="8"/>
        <v>A vencer</v>
      </c>
      <c r="I79" s="13">
        <f t="shared" ca="1" si="9"/>
        <v>315</v>
      </c>
      <c r="K79" s="14"/>
    </row>
    <row r="80" spans="1:11" s="1" customFormat="1" x14ac:dyDescent="0.25">
      <c r="A80" s="6">
        <v>84</v>
      </c>
      <c r="B80" s="7" t="s">
        <v>121</v>
      </c>
      <c r="C80" s="8" t="s">
        <v>20</v>
      </c>
      <c r="D80" s="7" t="s">
        <v>21</v>
      </c>
      <c r="E80" s="9">
        <v>187</v>
      </c>
      <c r="F80" s="10">
        <f t="shared" ca="1" si="10"/>
        <v>41647</v>
      </c>
      <c r="G80" s="11">
        <f t="shared" ca="1" si="7"/>
        <v>15</v>
      </c>
      <c r="H80" s="12" t="str">
        <f t="shared" ca="1" si="8"/>
        <v>Vencida</v>
      </c>
      <c r="I80" s="13">
        <f t="shared" ca="1" si="9"/>
        <v>218.04200000000003</v>
      </c>
      <c r="K80" s="14"/>
    </row>
    <row r="81" spans="1:11" s="1" customFormat="1" x14ac:dyDescent="0.25">
      <c r="A81" s="6">
        <v>85</v>
      </c>
      <c r="B81" s="7" t="s">
        <v>136</v>
      </c>
      <c r="C81" s="8" t="s">
        <v>32</v>
      </c>
      <c r="D81" s="7" t="s">
        <v>15</v>
      </c>
      <c r="E81" s="9">
        <v>479</v>
      </c>
      <c r="F81" s="10">
        <f t="shared" ca="1" si="10"/>
        <v>41743</v>
      </c>
      <c r="G81" s="11" t="str">
        <f t="shared" ca="1" si="7"/>
        <v/>
      </c>
      <c r="H81" s="12" t="str">
        <f t="shared" ca="1" si="8"/>
        <v>A vencer</v>
      </c>
      <c r="I81" s="13">
        <f t="shared" ca="1" si="9"/>
        <v>479</v>
      </c>
      <c r="K81" s="14"/>
    </row>
    <row r="82" spans="1:11" s="1" customFormat="1" x14ac:dyDescent="0.25">
      <c r="A82" s="6">
        <v>86</v>
      </c>
      <c r="B82" s="7" t="s">
        <v>131</v>
      </c>
      <c r="C82" s="8" t="s">
        <v>20</v>
      </c>
      <c r="D82" s="7" t="s">
        <v>21</v>
      </c>
      <c r="E82" s="9">
        <v>127</v>
      </c>
      <c r="F82" s="10">
        <f t="shared" ca="1" si="10"/>
        <v>41541</v>
      </c>
      <c r="G82" s="11">
        <f t="shared" ca="1" si="7"/>
        <v>121</v>
      </c>
      <c r="H82" s="12" t="str">
        <f t="shared" ca="1" si="8"/>
        <v>Vencida</v>
      </c>
      <c r="I82" s="13">
        <f t="shared" ca="1" si="9"/>
        <v>148.08200000000002</v>
      </c>
      <c r="K82" s="14"/>
    </row>
    <row r="83" spans="1:11" s="1" customFormat="1" x14ac:dyDescent="0.25">
      <c r="A83" s="6">
        <v>87</v>
      </c>
      <c r="B83" s="7" t="s">
        <v>143</v>
      </c>
      <c r="C83" s="8" t="s">
        <v>23</v>
      </c>
      <c r="D83" s="7" t="s">
        <v>24</v>
      </c>
      <c r="E83" s="9">
        <v>24</v>
      </c>
      <c r="F83" s="10">
        <f t="shared" ca="1" si="10"/>
        <v>41516</v>
      </c>
      <c r="G83" s="11">
        <f t="shared" ca="1" si="7"/>
        <v>146</v>
      </c>
      <c r="H83" s="12" t="str">
        <f t="shared" ca="1" si="8"/>
        <v>Vencida</v>
      </c>
      <c r="I83" s="13">
        <f t="shared" ca="1" si="9"/>
        <v>27.984000000000005</v>
      </c>
      <c r="K83" s="14"/>
    </row>
    <row r="84" spans="1:11" s="1" customFormat="1" x14ac:dyDescent="0.25">
      <c r="A84" s="6">
        <v>88</v>
      </c>
      <c r="B84" s="7" t="s">
        <v>58</v>
      </c>
      <c r="C84" s="8" t="s">
        <v>59</v>
      </c>
      <c r="D84" s="7" t="s">
        <v>15</v>
      </c>
      <c r="E84" s="9">
        <v>155</v>
      </c>
      <c r="F84" s="10">
        <f t="shared" ca="1" si="10"/>
        <v>41545</v>
      </c>
      <c r="G84" s="11">
        <f t="shared" ca="1" si="7"/>
        <v>117</v>
      </c>
      <c r="H84" s="12" t="str">
        <f t="shared" ca="1" si="8"/>
        <v>Vencida</v>
      </c>
      <c r="I84" s="13">
        <f t="shared" ca="1" si="9"/>
        <v>180.73000000000002</v>
      </c>
      <c r="K84" s="14"/>
    </row>
    <row r="85" spans="1:11" s="1" customFormat="1" x14ac:dyDescent="0.25">
      <c r="A85" s="6">
        <v>89</v>
      </c>
      <c r="B85" s="15" t="s">
        <v>86</v>
      </c>
      <c r="C85" s="8" t="s">
        <v>37</v>
      </c>
      <c r="D85" s="7" t="s">
        <v>21</v>
      </c>
      <c r="E85" s="9">
        <v>133</v>
      </c>
      <c r="F85" s="10">
        <f t="shared" ca="1" si="10"/>
        <v>41538</v>
      </c>
      <c r="G85" s="11">
        <f t="shared" ca="1" si="7"/>
        <v>124</v>
      </c>
      <c r="H85" s="12" t="str">
        <f t="shared" ca="1" si="8"/>
        <v>Vencida</v>
      </c>
      <c r="I85" s="13">
        <f t="shared" ca="1" si="9"/>
        <v>155.07800000000003</v>
      </c>
      <c r="K85" s="14"/>
    </row>
    <row r="86" spans="1:11" s="1" customFormat="1" x14ac:dyDescent="0.25">
      <c r="A86" s="6">
        <v>90</v>
      </c>
      <c r="B86" s="7" t="s">
        <v>56</v>
      </c>
      <c r="C86" s="8" t="s">
        <v>57</v>
      </c>
      <c r="D86" s="7" t="s">
        <v>15</v>
      </c>
      <c r="E86" s="9">
        <v>362</v>
      </c>
      <c r="F86" s="10">
        <f t="shared" ca="1" si="10"/>
        <v>41527</v>
      </c>
      <c r="G86" s="11">
        <f t="shared" ca="1" si="7"/>
        <v>135</v>
      </c>
      <c r="H86" s="12" t="str">
        <f t="shared" ca="1" si="8"/>
        <v>Vencida</v>
      </c>
      <c r="I86" s="13">
        <f t="shared" ca="1" si="9"/>
        <v>422.09200000000004</v>
      </c>
      <c r="K86" s="14"/>
    </row>
    <row r="87" spans="1:11" s="1" customFormat="1" x14ac:dyDescent="0.25">
      <c r="A87" s="6">
        <v>91</v>
      </c>
      <c r="B87" s="17" t="s">
        <v>88</v>
      </c>
      <c r="C87" s="8" t="s">
        <v>89</v>
      </c>
      <c r="D87" s="7" t="s">
        <v>43</v>
      </c>
      <c r="E87" s="9">
        <v>257</v>
      </c>
      <c r="F87" s="10">
        <f t="shared" ca="1" si="10"/>
        <v>41653</v>
      </c>
      <c r="G87" s="11">
        <f t="shared" ca="1" si="7"/>
        <v>9</v>
      </c>
      <c r="H87" s="12" t="str">
        <f t="shared" ca="1" si="8"/>
        <v>Vencida</v>
      </c>
      <c r="I87" s="13">
        <f t="shared" ca="1" si="9"/>
        <v>299.66200000000009</v>
      </c>
      <c r="K87" s="14"/>
    </row>
    <row r="88" spans="1:11" s="1" customFormat="1" x14ac:dyDescent="0.25">
      <c r="A88" s="6">
        <v>92</v>
      </c>
      <c r="B88" s="7" t="s">
        <v>85</v>
      </c>
      <c r="C88" s="8" t="s">
        <v>17</v>
      </c>
      <c r="D88" s="7" t="s">
        <v>18</v>
      </c>
      <c r="E88" s="9">
        <v>367</v>
      </c>
      <c r="F88" s="10">
        <f t="shared" ca="1" si="10"/>
        <v>41680</v>
      </c>
      <c r="G88" s="11" t="str">
        <f t="shared" ca="1" si="7"/>
        <v/>
      </c>
      <c r="H88" s="12" t="str">
        <f t="shared" ca="1" si="8"/>
        <v>A vencer</v>
      </c>
      <c r="I88" s="13">
        <f t="shared" ca="1" si="9"/>
        <v>367</v>
      </c>
      <c r="K88" s="14"/>
    </row>
    <row r="89" spans="1:11" s="1" customFormat="1" x14ac:dyDescent="0.25">
      <c r="A89" s="6">
        <v>93</v>
      </c>
      <c r="B89" s="15" t="s">
        <v>77</v>
      </c>
      <c r="C89" s="8" t="s">
        <v>78</v>
      </c>
      <c r="D89" s="7" t="s">
        <v>15</v>
      </c>
      <c r="E89" s="9">
        <v>427</v>
      </c>
      <c r="F89" s="10">
        <f t="shared" ca="1" si="10"/>
        <v>41480</v>
      </c>
      <c r="G89" s="11">
        <f t="shared" ca="1" si="7"/>
        <v>182</v>
      </c>
      <c r="H89" s="12" t="str">
        <f t="shared" ca="1" si="8"/>
        <v>Vencida</v>
      </c>
      <c r="I89" s="13" t="str">
        <f t="shared" ca="1" si="9"/>
        <v>Contato Urgente</v>
      </c>
      <c r="K89" s="14"/>
    </row>
    <row r="90" spans="1:11" s="1" customFormat="1" x14ac:dyDescent="0.25">
      <c r="A90" s="6">
        <v>94</v>
      </c>
      <c r="B90" s="7" t="s">
        <v>52</v>
      </c>
      <c r="C90" s="8" t="s">
        <v>17</v>
      </c>
      <c r="D90" s="7" t="s">
        <v>18</v>
      </c>
      <c r="E90" s="9">
        <v>341</v>
      </c>
      <c r="F90" s="10">
        <f t="shared" ca="1" si="10"/>
        <v>41641</v>
      </c>
      <c r="G90" s="11">
        <f t="shared" ca="1" si="7"/>
        <v>21</v>
      </c>
      <c r="H90" s="12" t="str">
        <f t="shared" ca="1" si="8"/>
        <v>Vencida</v>
      </c>
      <c r="I90" s="13">
        <f t="shared" ca="1" si="9"/>
        <v>397.60600000000005</v>
      </c>
      <c r="K90" s="14"/>
    </row>
    <row r="91" spans="1:11" s="1" customFormat="1" x14ac:dyDescent="0.25">
      <c r="A91" s="6">
        <v>95</v>
      </c>
      <c r="B91" s="17" t="s">
        <v>91</v>
      </c>
      <c r="C91" s="8" t="s">
        <v>23</v>
      </c>
      <c r="D91" s="7" t="s">
        <v>24</v>
      </c>
      <c r="E91" s="9">
        <v>384</v>
      </c>
      <c r="F91" s="10">
        <f t="shared" ca="1" si="10"/>
        <v>41602</v>
      </c>
      <c r="G91" s="11">
        <f t="shared" ca="1" si="7"/>
        <v>60</v>
      </c>
      <c r="H91" s="12" t="str">
        <f t="shared" ca="1" si="8"/>
        <v>Vencida</v>
      </c>
      <c r="I91" s="13">
        <f t="shared" ca="1" si="9"/>
        <v>447.74400000000009</v>
      </c>
      <c r="K91" s="14"/>
    </row>
    <row r="92" spans="1:11" s="1" customFormat="1" x14ac:dyDescent="0.25">
      <c r="A92" s="6">
        <v>96</v>
      </c>
      <c r="B92" s="15" t="s">
        <v>76</v>
      </c>
      <c r="C92" s="8" t="s">
        <v>28</v>
      </c>
      <c r="D92" s="7" t="s">
        <v>21</v>
      </c>
      <c r="E92" s="9">
        <v>108</v>
      </c>
      <c r="F92" s="10">
        <f t="shared" ca="1" si="10"/>
        <v>41584</v>
      </c>
      <c r="G92" s="11">
        <f t="shared" ca="1" si="7"/>
        <v>78</v>
      </c>
      <c r="H92" s="12" t="str">
        <f t="shared" ca="1" si="8"/>
        <v>Vencida</v>
      </c>
      <c r="I92" s="13">
        <f t="shared" ca="1" si="9"/>
        <v>125.92800000000001</v>
      </c>
      <c r="K92" s="14"/>
    </row>
    <row r="93" spans="1:11" s="1" customFormat="1" x14ac:dyDescent="0.25">
      <c r="A93" s="6">
        <v>97</v>
      </c>
      <c r="B93" s="15" t="s">
        <v>53</v>
      </c>
      <c r="C93" s="8" t="s">
        <v>14</v>
      </c>
      <c r="D93" s="7" t="s">
        <v>15</v>
      </c>
      <c r="E93" s="9">
        <v>415</v>
      </c>
      <c r="F93" s="10">
        <f t="shared" ca="1" si="10"/>
        <v>41487</v>
      </c>
      <c r="G93" s="11">
        <f t="shared" ca="1" si="7"/>
        <v>175</v>
      </c>
      <c r="H93" s="12" t="str">
        <f t="shared" ca="1" si="8"/>
        <v>Vencida</v>
      </c>
      <c r="I93" s="13" t="str">
        <f t="shared" ca="1" si="9"/>
        <v>Contato Urgente</v>
      </c>
      <c r="K93" s="14"/>
    </row>
    <row r="94" spans="1:11" s="1" customFormat="1" x14ac:dyDescent="0.25">
      <c r="A94" s="6">
        <v>98</v>
      </c>
      <c r="B94" s="7" t="s">
        <v>50</v>
      </c>
      <c r="C94" s="8" t="s">
        <v>51</v>
      </c>
      <c r="D94" s="7" t="s">
        <v>11</v>
      </c>
      <c r="E94" s="9">
        <v>394</v>
      </c>
      <c r="F94" s="10">
        <f t="shared" ca="1" si="10"/>
        <v>41705</v>
      </c>
      <c r="G94" s="11" t="str">
        <f t="shared" ca="1" si="7"/>
        <v/>
      </c>
      <c r="H94" s="12" t="str">
        <f t="shared" ca="1" si="8"/>
        <v>A vencer</v>
      </c>
      <c r="I94" s="13">
        <f t="shared" ca="1" si="9"/>
        <v>394</v>
      </c>
      <c r="K94" s="14"/>
    </row>
    <row r="95" spans="1:11" s="1" customFormat="1" x14ac:dyDescent="0.25">
      <c r="A95" s="6">
        <v>99</v>
      </c>
      <c r="B95" s="15" t="s">
        <v>48</v>
      </c>
      <c r="C95" s="8" t="s">
        <v>49</v>
      </c>
      <c r="D95" s="7" t="s">
        <v>11</v>
      </c>
      <c r="E95" s="9">
        <v>334</v>
      </c>
      <c r="F95" s="10">
        <f t="shared" ca="1" si="10"/>
        <v>41574</v>
      </c>
      <c r="G95" s="11">
        <f t="shared" ca="1" si="7"/>
        <v>88</v>
      </c>
      <c r="H95" s="12" t="str">
        <f t="shared" ca="1" si="8"/>
        <v>Vencida</v>
      </c>
      <c r="I95" s="13">
        <f t="shared" ca="1" si="9"/>
        <v>389.44400000000007</v>
      </c>
      <c r="K95" s="14"/>
    </row>
    <row r="96" spans="1:11" s="1" customFormat="1" x14ac:dyDescent="0.25">
      <c r="A96" s="6">
        <v>100</v>
      </c>
      <c r="B96" s="7" t="s">
        <v>139</v>
      </c>
      <c r="C96" s="8" t="s">
        <v>140</v>
      </c>
      <c r="D96" s="7" t="s">
        <v>24</v>
      </c>
      <c r="E96" s="9">
        <v>85</v>
      </c>
      <c r="F96" s="10">
        <f t="shared" ca="1" si="10"/>
        <v>41675</v>
      </c>
      <c r="G96" s="11" t="str">
        <f t="shared" ca="1" si="7"/>
        <v/>
      </c>
      <c r="H96" s="12" t="str">
        <f t="shared" ca="1" si="8"/>
        <v>A vencer</v>
      </c>
      <c r="I96" s="13">
        <f t="shared" ca="1" si="9"/>
        <v>85</v>
      </c>
      <c r="K96" s="14"/>
    </row>
    <row r="97" spans="1:11" s="1" customFormat="1" x14ac:dyDescent="0.25">
      <c r="A97" s="6">
        <v>101</v>
      </c>
      <c r="B97" s="7" t="s">
        <v>148</v>
      </c>
      <c r="C97" s="8" t="s">
        <v>35</v>
      </c>
      <c r="D97" s="7" t="s">
        <v>21</v>
      </c>
      <c r="E97" s="9">
        <v>98</v>
      </c>
      <c r="F97" s="10">
        <f t="shared" ca="1" si="10"/>
        <v>41556</v>
      </c>
      <c r="G97" s="11">
        <f t="shared" ca="1" si="7"/>
        <v>106</v>
      </c>
      <c r="H97" s="12" t="str">
        <f t="shared" ca="1" si="8"/>
        <v>Vencida</v>
      </c>
      <c r="I97" s="13">
        <f t="shared" ca="1" si="9"/>
        <v>114.26800000000001</v>
      </c>
      <c r="K97" s="14"/>
    </row>
    <row r="98" spans="1:11" s="1" customFormat="1" x14ac:dyDescent="0.25">
      <c r="A98" s="6">
        <v>102</v>
      </c>
      <c r="B98" s="7" t="s">
        <v>112</v>
      </c>
      <c r="C98" s="8" t="s">
        <v>17</v>
      </c>
      <c r="D98" s="7" t="s">
        <v>18</v>
      </c>
      <c r="E98" s="9">
        <v>51</v>
      </c>
      <c r="F98" s="10">
        <f t="shared" ca="1" si="10"/>
        <v>41483</v>
      </c>
      <c r="G98" s="11">
        <f t="shared" ca="1" si="7"/>
        <v>179</v>
      </c>
      <c r="H98" s="12" t="str">
        <f t="shared" ca="1" si="8"/>
        <v>Vencida</v>
      </c>
      <c r="I98" s="13" t="str">
        <f t="shared" ca="1" si="9"/>
        <v>Contato Urgente</v>
      </c>
      <c r="K98" s="14"/>
    </row>
    <row r="99" spans="1:11" s="1" customFormat="1" x14ac:dyDescent="0.25">
      <c r="A99" s="6">
        <v>103</v>
      </c>
      <c r="B99" s="7" t="s">
        <v>134</v>
      </c>
      <c r="C99" s="8" t="s">
        <v>30</v>
      </c>
      <c r="D99" s="7" t="s">
        <v>24</v>
      </c>
      <c r="E99" s="9">
        <v>377</v>
      </c>
      <c r="F99" s="10">
        <f t="shared" ca="1" si="10"/>
        <v>41750</v>
      </c>
      <c r="G99" s="11" t="str">
        <f t="shared" ca="1" si="7"/>
        <v/>
      </c>
      <c r="H99" s="12" t="str">
        <f t="shared" ca="1" si="8"/>
        <v>A vencer</v>
      </c>
      <c r="I99" s="13">
        <f t="shared" ca="1" si="9"/>
        <v>377</v>
      </c>
      <c r="K99" s="14"/>
    </row>
    <row r="100" spans="1:11" s="1" customFormat="1" x14ac:dyDescent="0.25">
      <c r="A100" s="6">
        <v>105</v>
      </c>
      <c r="B100" s="7" t="s">
        <v>115</v>
      </c>
      <c r="C100" s="8" t="s">
        <v>116</v>
      </c>
      <c r="D100" s="7" t="s">
        <v>43</v>
      </c>
      <c r="E100" s="9">
        <v>28</v>
      </c>
      <c r="F100" s="10">
        <f t="shared" ca="1" si="10"/>
        <v>41518</v>
      </c>
      <c r="G100" s="11">
        <f t="shared" ca="1" si="7"/>
        <v>144</v>
      </c>
      <c r="H100" s="12" t="str">
        <f t="shared" ca="1" si="8"/>
        <v>Vencida</v>
      </c>
      <c r="I100" s="13">
        <f t="shared" ca="1" si="9"/>
        <v>32.648000000000003</v>
      </c>
      <c r="K100" s="14"/>
    </row>
    <row r="101" spans="1:11" s="1" customFormat="1" x14ac:dyDescent="0.25">
      <c r="A101" s="6">
        <v>106</v>
      </c>
      <c r="B101" s="7" t="s">
        <v>80</v>
      </c>
      <c r="C101" s="8" t="s">
        <v>30</v>
      </c>
      <c r="D101" s="7" t="s">
        <v>24</v>
      </c>
      <c r="E101" s="9">
        <v>222</v>
      </c>
      <c r="F101" s="10">
        <f t="shared" ca="1" si="10"/>
        <v>41612</v>
      </c>
      <c r="G101" s="11">
        <f t="shared" ca="1" si="7"/>
        <v>50</v>
      </c>
      <c r="H101" s="12" t="str">
        <f t="shared" ca="1" si="8"/>
        <v>Vencida</v>
      </c>
      <c r="I101" s="13">
        <f t="shared" ca="1" si="9"/>
        <v>258.85200000000003</v>
      </c>
      <c r="K101" s="14"/>
    </row>
    <row r="102" spans="1:11" s="1" customFormat="1" x14ac:dyDescent="0.25">
      <c r="A102" s="6">
        <v>107</v>
      </c>
      <c r="B102" s="15" t="s">
        <v>81</v>
      </c>
      <c r="C102" s="8" t="s">
        <v>32</v>
      </c>
      <c r="D102" s="7" t="s">
        <v>15</v>
      </c>
      <c r="E102" s="9">
        <v>454</v>
      </c>
      <c r="F102" s="10">
        <f t="shared" ca="1" si="10"/>
        <v>41702</v>
      </c>
      <c r="G102" s="11" t="str">
        <f t="shared" ref="G102:G114" ca="1" si="11">IF(hoje&lt;=Vencimento,"",hoje-Vencimento)</f>
        <v/>
      </c>
      <c r="H102" s="12" t="str">
        <f t="shared" ref="H102:H114" ca="1" si="12">IF(hoje=Vencimento,"Vence hoje",IF(hoje&gt;Vencimento,"Vencida","A vencer"))</f>
        <v>A vencer</v>
      </c>
      <c r="I102" s="13">
        <f t="shared" ref="I102:I114" ca="1" si="13">IF(Nº_de_Dias_em_Atraso="",Valor_Mensalidade,IF(Nº_de_Dias_em_Atraso&gt;150,"Contato Urgente",Valor_Mensalidade*1.1*1.06))</f>
        <v>454</v>
      </c>
      <c r="K102" s="14"/>
    </row>
    <row r="103" spans="1:11" s="1" customFormat="1" x14ac:dyDescent="0.25">
      <c r="A103" s="6">
        <v>108</v>
      </c>
      <c r="B103" s="7" t="s">
        <v>109</v>
      </c>
      <c r="C103" s="8" t="s">
        <v>49</v>
      </c>
      <c r="D103" s="7" t="s">
        <v>24</v>
      </c>
      <c r="E103" s="9">
        <v>294</v>
      </c>
      <c r="F103" s="10">
        <f t="shared" ca="1" si="10"/>
        <v>41646</v>
      </c>
      <c r="G103" s="11">
        <f t="shared" ca="1" si="11"/>
        <v>16</v>
      </c>
      <c r="H103" s="12" t="str">
        <f t="shared" ca="1" si="12"/>
        <v>Vencida</v>
      </c>
      <c r="I103" s="13">
        <f t="shared" ca="1" si="13"/>
        <v>342.80400000000003</v>
      </c>
      <c r="K103" s="14"/>
    </row>
    <row r="104" spans="1:11" s="1" customFormat="1" x14ac:dyDescent="0.25">
      <c r="A104" s="6">
        <v>109</v>
      </c>
      <c r="B104" s="7" t="s">
        <v>87</v>
      </c>
      <c r="C104" s="8" t="s">
        <v>40</v>
      </c>
      <c r="D104" s="7" t="s">
        <v>15</v>
      </c>
      <c r="E104" s="9">
        <v>372</v>
      </c>
      <c r="F104" s="10">
        <f t="shared" ca="1" si="10"/>
        <v>41507</v>
      </c>
      <c r="G104" s="11">
        <f t="shared" ca="1" si="11"/>
        <v>155</v>
      </c>
      <c r="H104" s="12" t="str">
        <f t="shared" ca="1" si="12"/>
        <v>Vencida</v>
      </c>
      <c r="I104" s="13" t="str">
        <f t="shared" ca="1" si="13"/>
        <v>Contato Urgente</v>
      </c>
      <c r="K104" s="14"/>
    </row>
    <row r="105" spans="1:11" s="1" customFormat="1" x14ac:dyDescent="0.25">
      <c r="A105" s="6">
        <v>109</v>
      </c>
      <c r="B105" s="7" t="s">
        <v>113</v>
      </c>
      <c r="C105" s="8" t="s">
        <v>20</v>
      </c>
      <c r="D105" s="7" t="s">
        <v>21</v>
      </c>
      <c r="E105" s="9">
        <v>127</v>
      </c>
      <c r="F105" s="10">
        <f t="shared" ca="1" si="10"/>
        <v>41520</v>
      </c>
      <c r="G105" s="11">
        <f t="shared" ca="1" si="11"/>
        <v>142</v>
      </c>
      <c r="H105" s="12" t="str">
        <f t="shared" ca="1" si="12"/>
        <v>Vencida</v>
      </c>
      <c r="I105" s="13">
        <f t="shared" ca="1" si="13"/>
        <v>148.08200000000002</v>
      </c>
      <c r="K105" s="14"/>
    </row>
    <row r="106" spans="1:11" s="1" customFormat="1" x14ac:dyDescent="0.25">
      <c r="A106" s="6">
        <v>110</v>
      </c>
      <c r="B106" s="7" t="s">
        <v>110</v>
      </c>
      <c r="C106" s="8" t="s">
        <v>51</v>
      </c>
      <c r="D106" s="7" t="s">
        <v>43</v>
      </c>
      <c r="E106" s="9">
        <v>185</v>
      </c>
      <c r="F106" s="10">
        <f t="shared" ca="1" si="10"/>
        <v>41631</v>
      </c>
      <c r="G106" s="11">
        <f t="shared" ca="1" si="11"/>
        <v>31</v>
      </c>
      <c r="H106" s="12" t="str">
        <f t="shared" ca="1" si="12"/>
        <v>Vencida</v>
      </c>
      <c r="I106" s="13">
        <f t="shared" ca="1" si="13"/>
        <v>215.71000000000004</v>
      </c>
      <c r="K106" s="14"/>
    </row>
    <row r="107" spans="1:11" s="1" customFormat="1" x14ac:dyDescent="0.25">
      <c r="A107" s="6">
        <v>111</v>
      </c>
      <c r="B107" s="7" t="s">
        <v>79</v>
      </c>
      <c r="C107" s="8" t="s">
        <v>28</v>
      </c>
      <c r="D107" s="7" t="s">
        <v>21</v>
      </c>
      <c r="E107" s="9">
        <v>43</v>
      </c>
      <c r="F107" s="10">
        <f t="shared" ca="1" si="10"/>
        <v>41643</v>
      </c>
      <c r="G107" s="11">
        <f t="shared" ca="1" si="11"/>
        <v>19</v>
      </c>
      <c r="H107" s="12" t="str">
        <f t="shared" ca="1" si="12"/>
        <v>Vencida</v>
      </c>
      <c r="I107" s="13">
        <f t="shared" ca="1" si="13"/>
        <v>50.138000000000005</v>
      </c>
      <c r="K107" s="14"/>
    </row>
    <row r="108" spans="1:11" s="1" customFormat="1" x14ac:dyDescent="0.25">
      <c r="A108" s="6">
        <v>112</v>
      </c>
      <c r="B108" s="7" t="s">
        <v>123</v>
      </c>
      <c r="C108" s="8" t="s">
        <v>40</v>
      </c>
      <c r="D108" s="7" t="s">
        <v>15</v>
      </c>
      <c r="E108" s="9">
        <v>108</v>
      </c>
      <c r="F108" s="10">
        <f t="shared" ca="1" si="10"/>
        <v>41483</v>
      </c>
      <c r="G108" s="11">
        <f t="shared" ca="1" si="11"/>
        <v>179</v>
      </c>
      <c r="H108" s="12" t="str">
        <f t="shared" ca="1" si="12"/>
        <v>Vencida</v>
      </c>
      <c r="I108" s="13" t="str">
        <f t="shared" ca="1" si="13"/>
        <v>Contato Urgente</v>
      </c>
      <c r="K108" s="14"/>
    </row>
    <row r="109" spans="1:11" s="1" customFormat="1" x14ac:dyDescent="0.25">
      <c r="A109" s="6">
        <v>113</v>
      </c>
      <c r="B109" s="7" t="s">
        <v>93</v>
      </c>
      <c r="C109" s="8" t="s">
        <v>28</v>
      </c>
      <c r="D109" s="7" t="s">
        <v>21</v>
      </c>
      <c r="E109" s="9">
        <v>20</v>
      </c>
      <c r="F109" s="10">
        <f t="shared" ca="1" si="10"/>
        <v>41703</v>
      </c>
      <c r="G109" s="11" t="str">
        <f t="shared" ca="1" si="11"/>
        <v/>
      </c>
      <c r="H109" s="12" t="str">
        <f t="shared" ca="1" si="12"/>
        <v>A vencer</v>
      </c>
      <c r="I109" s="13">
        <f t="shared" ca="1" si="13"/>
        <v>20</v>
      </c>
      <c r="K109" s="14"/>
    </row>
    <row r="110" spans="1:11" s="1" customFormat="1" x14ac:dyDescent="0.25">
      <c r="A110" s="6">
        <v>114</v>
      </c>
      <c r="B110" s="7" t="s">
        <v>54</v>
      </c>
      <c r="C110" s="8" t="s">
        <v>20</v>
      </c>
      <c r="D110" s="7" t="s">
        <v>21</v>
      </c>
      <c r="E110" s="9">
        <v>19</v>
      </c>
      <c r="F110" s="10">
        <f t="shared" ca="1" si="10"/>
        <v>41669</v>
      </c>
      <c r="G110" s="11" t="str">
        <f t="shared" ca="1" si="11"/>
        <v/>
      </c>
      <c r="H110" s="12" t="str">
        <f t="shared" ca="1" si="12"/>
        <v>A vencer</v>
      </c>
      <c r="I110" s="13">
        <f t="shared" ca="1" si="13"/>
        <v>19</v>
      </c>
      <c r="K110" s="14"/>
    </row>
    <row r="111" spans="1:11" s="1" customFormat="1" x14ac:dyDescent="0.25">
      <c r="A111" s="6">
        <v>115</v>
      </c>
      <c r="B111" s="7" t="s">
        <v>44</v>
      </c>
      <c r="C111" s="8" t="s">
        <v>45</v>
      </c>
      <c r="D111" s="7" t="s">
        <v>2</v>
      </c>
      <c r="E111" s="9">
        <v>371</v>
      </c>
      <c r="F111" s="10">
        <f t="shared" ca="1" si="10"/>
        <v>41669</v>
      </c>
      <c r="G111" s="11" t="str">
        <f t="shared" ca="1" si="11"/>
        <v/>
      </c>
      <c r="H111" s="12" t="str">
        <f t="shared" ca="1" si="12"/>
        <v>A vencer</v>
      </c>
      <c r="I111" s="13">
        <f t="shared" ca="1" si="13"/>
        <v>371</v>
      </c>
      <c r="K111" s="14"/>
    </row>
    <row r="112" spans="1:11" s="1" customFormat="1" x14ac:dyDescent="0.25">
      <c r="A112" s="6">
        <v>116</v>
      </c>
      <c r="B112" s="7" t="s">
        <v>117</v>
      </c>
      <c r="C112" s="8" t="s">
        <v>23</v>
      </c>
      <c r="D112" s="7" t="s">
        <v>24</v>
      </c>
      <c r="E112" s="9">
        <v>280</v>
      </c>
      <c r="F112" s="10">
        <f t="shared" ca="1" si="10"/>
        <v>41700</v>
      </c>
      <c r="G112" s="11" t="str">
        <f t="shared" ca="1" si="11"/>
        <v/>
      </c>
      <c r="H112" s="12" t="str">
        <f t="shared" ca="1" si="12"/>
        <v>A vencer</v>
      </c>
      <c r="I112" s="13">
        <f t="shared" ca="1" si="13"/>
        <v>280</v>
      </c>
      <c r="K112" s="14"/>
    </row>
    <row r="113" spans="1:11" s="1" customFormat="1" x14ac:dyDescent="0.25">
      <c r="A113" s="6">
        <v>117</v>
      </c>
      <c r="B113" s="7" t="s">
        <v>127</v>
      </c>
      <c r="C113" s="8" t="s">
        <v>28</v>
      </c>
      <c r="D113" s="7" t="s">
        <v>21</v>
      </c>
      <c r="E113" s="9">
        <v>297</v>
      </c>
      <c r="F113" s="10">
        <f t="shared" ca="1" si="10"/>
        <v>41634</v>
      </c>
      <c r="G113" s="11">
        <f t="shared" ca="1" si="11"/>
        <v>28</v>
      </c>
      <c r="H113" s="12" t="str">
        <f t="shared" ca="1" si="12"/>
        <v>Vencida</v>
      </c>
      <c r="I113" s="13">
        <f t="shared" ca="1" si="13"/>
        <v>346.30200000000008</v>
      </c>
      <c r="K113" s="14"/>
    </row>
    <row r="114" spans="1:11" s="1" customFormat="1" ht="13.8" thickBot="1" x14ac:dyDescent="0.3">
      <c r="A114" s="18">
        <v>118</v>
      </c>
      <c r="B114" s="19" t="s">
        <v>145</v>
      </c>
      <c r="C114" s="20" t="s">
        <v>28</v>
      </c>
      <c r="D114" s="21" t="s">
        <v>21</v>
      </c>
      <c r="E114" s="22">
        <v>157</v>
      </c>
      <c r="F114" s="23">
        <f t="shared" ca="1" si="10"/>
        <v>41742</v>
      </c>
      <c r="G114" s="18" t="str">
        <f t="shared" ca="1" si="11"/>
        <v/>
      </c>
      <c r="H114" s="24" t="str">
        <f t="shared" ca="1" si="12"/>
        <v>A vencer</v>
      </c>
      <c r="I114" s="22">
        <f t="shared" ca="1" si="13"/>
        <v>157</v>
      </c>
      <c r="K114" s="14"/>
    </row>
    <row r="115" spans="1:11" ht="13.8" thickTop="1" x14ac:dyDescent="0.25"/>
  </sheetData>
  <mergeCells count="1">
    <mergeCell ref="A1:I1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Club (sol)</vt:lpstr>
      <vt:lpstr>hoje</vt:lpstr>
      <vt:lpstr>Nº_de_Dias_em_Atraso</vt:lpstr>
      <vt:lpstr>Valor_Mensalidade</vt:lpstr>
      <vt:lpstr>Vencimento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Exercícios de Excel</dc:title>
  <dc:creator>Marta Maia</dc:creator>
  <cp:lastModifiedBy>Meirelles</cp:lastModifiedBy>
  <cp:lastPrinted>2001-07-28T22:33:33Z</cp:lastPrinted>
  <dcterms:created xsi:type="dcterms:W3CDTF">1998-08-30T13:07:27Z</dcterms:created>
  <dcterms:modified xsi:type="dcterms:W3CDTF">2014-01-23T22:01:09Z</dcterms:modified>
</cp:coreProperties>
</file>