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er\Arq\FSM\P\HC\IntroTI2015\Exerc Extras\"/>
    </mc:Choice>
  </mc:AlternateContent>
  <bookViews>
    <workbookView xWindow="480" yWindow="45" windowWidth="15195" windowHeight="11640" activeTab="1"/>
  </bookViews>
  <sheets>
    <sheet name="Enunciado" sheetId="2" r:id="rId1"/>
    <sheet name="Gondola" sheetId="1" r:id="rId2"/>
    <sheet name="Relatório Solver" sheetId="3" r:id="rId3"/>
  </sheets>
  <definedNames>
    <definedName name="_xlnm.Print_Area" localSheetId="1">Gondola!$B$1:$L$36</definedName>
    <definedName name="solver_adj" localSheetId="1" hidden="1">Gondola!$H$4:$H$21</definedName>
    <definedName name="solver_cvg" localSheetId="1" hidden="1">0.0001</definedName>
    <definedName name="solver_drv" localSheetId="1" hidden="1">1</definedName>
    <definedName name="solver_est" localSheetId="1" hidden="1">1</definedName>
    <definedName name="solver_itr" localSheetId="1" hidden="1">100</definedName>
    <definedName name="solver_lhs1" localSheetId="1" hidden="1">Gondola!$J$28</definedName>
    <definedName name="solver_lhs10" localSheetId="1" hidden="1">Gondola!$H$4:$H$21</definedName>
    <definedName name="solver_lhs11" localSheetId="1" hidden="1">Gondola!$K$4</definedName>
    <definedName name="solver_lhs12" localSheetId="1" hidden="1">Gondola!$K$7</definedName>
    <definedName name="solver_lhs13" localSheetId="1" hidden="1">Gondola!$K$10</definedName>
    <definedName name="solver_lhs14" localSheetId="1" hidden="1">Gondola!$K$13</definedName>
    <definedName name="solver_lhs15" localSheetId="1" hidden="1">Gondola!$K$16</definedName>
    <definedName name="solver_lhs16" localSheetId="1" hidden="1">Gondola!$L$10</definedName>
    <definedName name="solver_lhs17" localSheetId="1" hidden="1">Gondola!$L$16</definedName>
    <definedName name="solver_lhs2" localSheetId="1" hidden="1">Gondola!$L$16</definedName>
    <definedName name="solver_lhs3" localSheetId="1" hidden="1">Gondola!$K$19</definedName>
    <definedName name="solver_lhs4" localSheetId="1" hidden="1">Gondola!$L$4</definedName>
    <definedName name="solver_lhs5" localSheetId="1" hidden="1">Gondola!$K$28</definedName>
    <definedName name="solver_lhs6" localSheetId="1" hidden="1">Gondola!$J$28</definedName>
    <definedName name="solver_lhs7" localSheetId="1" hidden="1">Gondola!$I$28</definedName>
    <definedName name="solver_lhs8" localSheetId="1" hidden="1">Gondola!$I$28</definedName>
    <definedName name="solver_lhs9" localSheetId="1" hidden="1">Gondola!$H$4:$H$21</definedName>
    <definedName name="solver_lin" localSheetId="1" hidden="1">2</definedName>
    <definedName name="solver_neg" localSheetId="1" hidden="1">2</definedName>
    <definedName name="solver_num" localSheetId="1" hidden="1">16</definedName>
    <definedName name="solver_nwt" localSheetId="1" hidden="1">1</definedName>
    <definedName name="solver_opt" localSheetId="1" hidden="1">Gondola!$I$33</definedName>
    <definedName name="solver_pre" localSheetId="1" hidden="1">0.000001</definedName>
    <definedName name="solver_rel1" localSheetId="1" hidden="1">3</definedName>
    <definedName name="solver_rel10" localSheetId="1" hidden="1">4</definedName>
    <definedName name="solver_rel11" localSheetId="1" hidden="1">3</definedName>
    <definedName name="solver_rel12" localSheetId="1" hidden="1">3</definedName>
    <definedName name="solver_rel13" localSheetId="1" hidden="1">3</definedName>
    <definedName name="solver_rel14" localSheetId="1" hidden="1">3</definedName>
    <definedName name="solver_rel15" localSheetId="1" hidden="1">3</definedName>
    <definedName name="solver_rel16" localSheetId="1" hidden="1">1</definedName>
    <definedName name="solver_rel17" localSheetId="1" hidden="1">1</definedName>
    <definedName name="solver_rel2" localSheetId="1" hidden="1">1</definedName>
    <definedName name="solver_rel3" localSheetId="1" hidden="1">3</definedName>
    <definedName name="solver_rel4" localSheetId="1" hidden="1">3</definedName>
    <definedName name="solver_rel5" localSheetId="1" hidden="1">2</definedName>
    <definedName name="solver_rel6" localSheetId="1" hidden="1">1</definedName>
    <definedName name="solver_rel7" localSheetId="1" hidden="1">3</definedName>
    <definedName name="solver_rel8" localSheetId="1" hidden="1">1</definedName>
    <definedName name="solver_rel9" localSheetId="1" hidden="1">3</definedName>
    <definedName name="solver_rhs1" localSheetId="1" hidden="1">Gondola!$F$27</definedName>
    <definedName name="solver_rhs10" localSheetId="1" hidden="1">número</definedName>
    <definedName name="solver_rhs11" localSheetId="1" hidden="1">Gondola!$G$4</definedName>
    <definedName name="solver_rhs12" localSheetId="1" hidden="1">Gondola!$G$7</definedName>
    <definedName name="solver_rhs13" localSheetId="1" hidden="1">Gondola!$G$10</definedName>
    <definedName name="solver_rhs14" localSheetId="1" hidden="1">Gondola!$G$13</definedName>
    <definedName name="solver_rhs15" localSheetId="1" hidden="1">Gondola!$G$16</definedName>
    <definedName name="solver_rhs16" localSheetId="1" hidden="1">Gondola!$F$32</definedName>
    <definedName name="solver_rhs17" localSheetId="1" hidden="1">Gondola!$F$33</definedName>
    <definedName name="solver_rhs2" localSheetId="1" hidden="1">Gondola!$F$33</definedName>
    <definedName name="solver_rhs3" localSheetId="1" hidden="1">Gondola!$G$19</definedName>
    <definedName name="solver_rhs4" localSheetId="1" hidden="1">Gondola!$F$31</definedName>
    <definedName name="solver_rhs5" localSheetId="1" hidden="1">Gondola!$F$24</definedName>
    <definedName name="solver_rhs6" localSheetId="1" hidden="1">Gondola!$F$29</definedName>
    <definedName name="solver_rhs7" localSheetId="1" hidden="1">Gondola!$F$26</definedName>
    <definedName name="solver_rhs8" localSheetId="1" hidden="1">Gondola!$F$28</definedName>
    <definedName name="solver_rhs9" localSheetId="1" hidden="1">0</definedName>
    <definedName name="solver_scl" localSheetId="1" hidden="1">2</definedName>
    <definedName name="solver_sho" localSheetId="1" hidden="1">2</definedName>
    <definedName name="solver_tim" localSheetId="1" hidden="1">100</definedName>
    <definedName name="solver_tol" localSheetId="1" hidden="1">0.05</definedName>
    <definedName name="solver_typ" localSheetId="1" hidden="1">2</definedName>
    <definedName name="solver_val" localSheetId="1" hidden="1">0</definedName>
  </definedNames>
  <calcPr calcId="162913"/>
</workbook>
</file>

<file path=xl/calcChain.xml><?xml version="1.0" encoding="utf-8"?>
<calcChain xmlns="http://schemas.openxmlformats.org/spreadsheetml/2006/main">
  <c r="G10" i="1" l="1"/>
  <c r="G13" i="1"/>
  <c r="G16" i="1"/>
  <c r="G19" i="1"/>
  <c r="G7" i="1"/>
  <c r="G4" i="1"/>
  <c r="I4" i="1"/>
  <c r="I5" i="1"/>
  <c r="J5" i="1" s="1"/>
  <c r="I6" i="1"/>
  <c r="J6" i="1" s="1"/>
  <c r="I7" i="1"/>
  <c r="I8" i="1"/>
  <c r="J8" i="1" s="1"/>
  <c r="I9" i="1"/>
  <c r="J9" i="1" s="1"/>
  <c r="I10" i="1"/>
  <c r="J10" i="1" s="1"/>
  <c r="I11" i="1"/>
  <c r="J11" i="1" s="1"/>
  <c r="I12" i="1"/>
  <c r="J12" i="1" s="1"/>
  <c r="I13" i="1"/>
  <c r="J13" i="1" s="1"/>
  <c r="I14" i="1"/>
  <c r="I15" i="1"/>
  <c r="J15" i="1" s="1"/>
  <c r="I16" i="1"/>
  <c r="I17" i="1"/>
  <c r="J17" i="1" s="1"/>
  <c r="I18" i="1"/>
  <c r="I19" i="1"/>
  <c r="I20" i="1"/>
  <c r="J20" i="1" s="1"/>
  <c r="I21" i="1"/>
  <c r="J21" i="1" s="1"/>
  <c r="J16" i="1"/>
  <c r="J18" i="1"/>
  <c r="F32" i="1"/>
  <c r="F33" i="1"/>
  <c r="F31" i="1"/>
  <c r="F26" i="1"/>
  <c r="F27" i="1"/>
  <c r="F28" i="1"/>
  <c r="F29" i="1"/>
  <c r="K16" i="1" l="1"/>
  <c r="K4" i="1"/>
  <c r="L16" i="1"/>
  <c r="L4" i="1"/>
  <c r="K19" i="1"/>
  <c r="K13" i="1"/>
  <c r="J14" i="1"/>
  <c r="L10" i="1"/>
  <c r="J4" i="1"/>
  <c r="K10" i="1"/>
  <c r="K7" i="1"/>
  <c r="J19" i="1"/>
  <c r="J7" i="1"/>
  <c r="I28" i="1" l="1"/>
  <c r="J28" i="1"/>
  <c r="K28" i="1" s="1"/>
  <c r="I33" i="1"/>
</calcChain>
</file>

<file path=xl/sharedStrings.xml><?xml version="1.0" encoding="utf-8"?>
<sst xmlns="http://schemas.openxmlformats.org/spreadsheetml/2006/main" count="350" uniqueCount="211">
  <si>
    <t>Chardonnay</t>
  </si>
  <si>
    <t>Don Adrián</t>
  </si>
  <si>
    <t>Branco</t>
  </si>
  <si>
    <t>Tinto</t>
  </si>
  <si>
    <t>Seleção</t>
  </si>
  <si>
    <t>Custo unitário</t>
  </si>
  <si>
    <t>Carmenère</t>
  </si>
  <si>
    <t>Casa Kemmer</t>
  </si>
  <si>
    <t>Consumo mínimo de vinhos brancos</t>
  </si>
  <si>
    <t>Consumo mínimo de vinhos tintos</t>
  </si>
  <si>
    <t>Consumo máximo de vinhos brancos</t>
  </si>
  <si>
    <t>Consumo máximo de vinhos tintos</t>
  </si>
  <si>
    <t>Total de Garrafas</t>
  </si>
  <si>
    <t>Baixo custo</t>
  </si>
  <si>
    <t>Especial</t>
  </si>
  <si>
    <t>Boa pedida</t>
  </si>
  <si>
    <t>Quantidade de vinhos brancos</t>
  </si>
  <si>
    <t>Quantidade de vinhos tintos</t>
  </si>
  <si>
    <t>CUSTO TOTAL DO PEDIDO</t>
  </si>
  <si>
    <t>(compra de caixas de vinhos)</t>
  </si>
  <si>
    <t>Rioja Reserva</t>
  </si>
  <si>
    <t>Chablis Cernev</t>
  </si>
  <si>
    <r>
      <t xml:space="preserve">Quantidade </t>
    </r>
    <r>
      <rPr>
        <u/>
        <sz val="10"/>
        <rFont val="Arial"/>
        <family val="2"/>
      </rPr>
      <t>máxima</t>
    </r>
    <r>
      <rPr>
        <sz val="10"/>
        <rFont val="Arial"/>
        <family val="2"/>
      </rPr>
      <t xml:space="preserve"> do tipo "Baixo Custo"</t>
    </r>
  </si>
  <si>
    <t>Compra mín de garrafas</t>
  </si>
  <si>
    <t>Custo parcial do Pedido</t>
  </si>
  <si>
    <t>Pedido de Caixas</t>
  </si>
  <si>
    <t>Headache´s Wine</t>
  </si>
  <si>
    <t>Proporção mínínima</t>
  </si>
  <si>
    <r>
      <t xml:space="preserve">Quantidade </t>
    </r>
    <r>
      <rPr>
        <u/>
        <sz val="10"/>
        <rFont val="Arial"/>
        <family val="2"/>
      </rPr>
      <t>máxima</t>
    </r>
    <r>
      <rPr>
        <sz val="10"/>
        <rFont val="Arial"/>
        <family val="2"/>
      </rPr>
      <t xml:space="preserve"> do tipo "Boa Pedida"</t>
    </r>
  </si>
  <si>
    <t>* todas as percentagens referem-se à quantidade total de vinhos vendidos</t>
  </si>
  <si>
    <t>Quantidade de vinhos vendidos no período</t>
  </si>
  <si>
    <r>
      <t xml:space="preserve">Quantidade </t>
    </r>
    <r>
      <rPr>
        <u/>
        <sz val="10"/>
        <rFont val="Arial"/>
        <family val="2"/>
      </rPr>
      <t>mínima</t>
    </r>
    <r>
      <rPr>
        <sz val="10"/>
        <rFont val="Arial"/>
        <family val="2"/>
      </rPr>
      <t xml:space="preserve"> do tipo "Especial"</t>
    </r>
  </si>
  <si>
    <t>Lista e descrição dos vinhos</t>
  </si>
  <si>
    <t>Total de garrafas adquiridas neste pedido</t>
  </si>
  <si>
    <t>RISTORANTE LA GONDOLA</t>
  </si>
  <si>
    <t>Maison d'Adrian</t>
  </si>
  <si>
    <t>Sauterne</t>
  </si>
  <si>
    <t>Garrafón Atroz</t>
  </si>
  <si>
    <t>Vinho de uva</t>
  </si>
  <si>
    <t>Célula de destino (Mín)</t>
  </si>
  <si>
    <t>Célula</t>
  </si>
  <si>
    <t>Nome</t>
  </si>
  <si>
    <t>Valor original</t>
  </si>
  <si>
    <t>Valor final</t>
  </si>
  <si>
    <t>Células ajustáveis</t>
  </si>
  <si>
    <t>Restrições</t>
  </si>
  <si>
    <t>Valor da célula</t>
  </si>
  <si>
    <t>Fórmula</t>
  </si>
  <si>
    <t>Status</t>
  </si>
  <si>
    <t>Transigência</t>
  </si>
  <si>
    <t>$I$35</t>
  </si>
  <si>
    <t>Quantidade máxima do tipo "Baixo Custo" (compra de caixas de vinhos)</t>
  </si>
  <si>
    <t>$H$5</t>
  </si>
  <si>
    <t>Maison d'Adrian Pedido de Caixas</t>
  </si>
  <si>
    <t>$H$6</t>
  </si>
  <si>
    <t>Sauterne Pedido de Caixas</t>
  </si>
  <si>
    <t>$H$7</t>
  </si>
  <si>
    <t>Branco Pedido de Caixas</t>
  </si>
  <si>
    <t>$H$8</t>
  </si>
  <si>
    <t>Don Adrián Pedido de Caixas</t>
  </si>
  <si>
    <t>$H$9</t>
  </si>
  <si>
    <t>Rioja Reserva Pedido de Caixas</t>
  </si>
  <si>
    <t>$H$10</t>
  </si>
  <si>
    <t>Tinto Pedido de Caixas</t>
  </si>
  <si>
    <t>$H$11</t>
  </si>
  <si>
    <t>Chablis Cernev Pedido de Caixas</t>
  </si>
  <si>
    <t>$H$12</t>
  </si>
  <si>
    <t>Chardonnay Pedido de Caixas</t>
  </si>
  <si>
    <t>$H$13</t>
  </si>
  <si>
    <t>$H$14</t>
  </si>
  <si>
    <t>Casa Kemmer Pedido de Caixas</t>
  </si>
  <si>
    <t>$H$15</t>
  </si>
  <si>
    <t>Carmenère Pedido de Caixas</t>
  </si>
  <si>
    <t>$H$16</t>
  </si>
  <si>
    <t>$H$17</t>
  </si>
  <si>
    <t>Headache´s Wine Pedido de Caixas</t>
  </si>
  <si>
    <t>$H$18</t>
  </si>
  <si>
    <t>Seleção Pedido de Caixas</t>
  </si>
  <si>
    <t>$H$19</t>
  </si>
  <si>
    <t>$H$20</t>
  </si>
  <si>
    <t>Garrafón Atroz Pedido de Caixas</t>
  </si>
  <si>
    <t>$H$21</t>
  </si>
  <si>
    <t>Vinho de uva Pedido de Caixas</t>
  </si>
  <si>
    <t>$H$22</t>
  </si>
  <si>
    <t>$J$30</t>
  </si>
  <si>
    <t>Consumo máximo de vinhos brancos Quantidade de vinhos tintos</t>
  </si>
  <si>
    <t>$J$30&gt;=$F$29</t>
  </si>
  <si>
    <t>Sem agrupar</t>
  </si>
  <si>
    <t>$L$17</t>
  </si>
  <si>
    <t>Headache´s Wine Quant. por tipo</t>
  </si>
  <si>
    <t>$L$17&lt;=$F$35</t>
  </si>
  <si>
    <t>Agrupar</t>
  </si>
  <si>
    <t>$K$20</t>
  </si>
  <si>
    <t>Garrafón Atroz Quant. por vinho</t>
  </si>
  <si>
    <t>$K$20&gt;=$G$20</t>
  </si>
  <si>
    <t>$L$5</t>
  </si>
  <si>
    <t>Maison d'Adrian Quant. por tipo</t>
  </si>
  <si>
    <t>$L$5&gt;=$F$33</t>
  </si>
  <si>
    <t>$K$30</t>
  </si>
  <si>
    <t>Consumo máximo de vinhos brancos Total de garrafas adquiridas neste pedido</t>
  </si>
  <si>
    <t>$K$30=$F$26</t>
  </si>
  <si>
    <t>$J$30&lt;=$F$31</t>
  </si>
  <si>
    <t>$I$30</t>
  </si>
  <si>
    <t>Consumo máximo de vinhos brancos Quantidade de vinhos brancos</t>
  </si>
  <si>
    <t>$I$30&gt;=$F$28</t>
  </si>
  <si>
    <t>$I$30&lt;=$F$30</t>
  </si>
  <si>
    <t>$K$5</t>
  </si>
  <si>
    <t>Maison d'Adrian Quant. por vinho</t>
  </si>
  <si>
    <t>$K$5&gt;=$G$5</t>
  </si>
  <si>
    <t>$K$8</t>
  </si>
  <si>
    <t>Don Adrián Quant. por vinho</t>
  </si>
  <si>
    <t>$K$8&gt;=$G$8</t>
  </si>
  <si>
    <t>$K$11</t>
  </si>
  <si>
    <t>Chablis Cernev Quant. por vinho</t>
  </si>
  <si>
    <t>$K$11&gt;=$G$11</t>
  </si>
  <si>
    <t>$K$14</t>
  </si>
  <si>
    <t>Casa Kemmer Quant. por vinho</t>
  </si>
  <si>
    <t>$K$14&gt;=$G$14</t>
  </si>
  <si>
    <t>$K$17</t>
  </si>
  <si>
    <t>Headache´s Wine Quant. por vinho</t>
  </si>
  <si>
    <t>$K$17&gt;=$G$17</t>
  </si>
  <si>
    <t>$L$11</t>
  </si>
  <si>
    <t>Chablis Cernev Quant. por tipo</t>
  </si>
  <si>
    <t>$L$11&lt;=$F$34</t>
  </si>
  <si>
    <t>$H$5&gt;=0</t>
  </si>
  <si>
    <t>$H$6&gt;=0</t>
  </si>
  <si>
    <t>$H$7&gt;=0</t>
  </si>
  <si>
    <t>$H$8&gt;=0</t>
  </si>
  <si>
    <t>$H$9&gt;=0</t>
  </si>
  <si>
    <t>$H$10&gt;=0</t>
  </si>
  <si>
    <t>$H$11&gt;=0</t>
  </si>
  <si>
    <t>$H$12&gt;=0</t>
  </si>
  <si>
    <t>$H$13&gt;=0</t>
  </si>
  <si>
    <t>$H$14&gt;=0</t>
  </si>
  <si>
    <t>$H$15&gt;=0</t>
  </si>
  <si>
    <t>$H$16&gt;=0</t>
  </si>
  <si>
    <t>$H$17&gt;=0</t>
  </si>
  <si>
    <t>$H$18&gt;=0</t>
  </si>
  <si>
    <t>$H$19&gt;=0</t>
  </si>
  <si>
    <t>$H$20&gt;=0</t>
  </si>
  <si>
    <t>$H$21&gt;=0</t>
  </si>
  <si>
    <t>$H$22&gt;=0</t>
  </si>
  <si>
    <t>$H$5=número</t>
  </si>
  <si>
    <t>$H$6=número</t>
  </si>
  <si>
    <t>$H$7=número</t>
  </si>
  <si>
    <t>$H$8=número</t>
  </si>
  <si>
    <t>$H$9=número</t>
  </si>
  <si>
    <t>$H$10=número</t>
  </si>
  <si>
    <t>$H$11=número</t>
  </si>
  <si>
    <t>$H$12=número</t>
  </si>
  <si>
    <t>$H$13=número</t>
  </si>
  <si>
    <t>$H$14=número</t>
  </si>
  <si>
    <t>$H$15=número</t>
  </si>
  <si>
    <t>$H$16=número</t>
  </si>
  <si>
    <t>$H$17=número</t>
  </si>
  <si>
    <t>$H$18=número</t>
  </si>
  <si>
    <t>$H$19=número</t>
  </si>
  <si>
    <t>$H$20=número</t>
  </si>
  <si>
    <t>$H$21=número</t>
  </si>
  <si>
    <t>$H$22=número</t>
  </si>
  <si>
    <r>
      <t xml:space="preserve">O </t>
    </r>
    <r>
      <rPr>
        <i/>
        <sz val="10"/>
        <rFont val="Arial"/>
        <family val="2"/>
      </rPr>
      <t>sommelier</t>
    </r>
    <r>
      <rPr>
        <sz val="10"/>
        <rFont val="Arial"/>
        <family val="2"/>
      </rPr>
      <t xml:space="preserve"> do restaurante La Gondola precisa efetuar a aquisição de vinhos para o próximo período.</t>
    </r>
  </si>
  <si>
    <t>Contudo sua tarefa não parece nada fácil. Existem algumas restrições a serem consideradas, bem como</t>
  </si>
  <si>
    <t>o próprio histórico de consumo do restaurante nos últimos meses. Além disto é esperado que se atente</t>
  </si>
  <si>
    <t>1)</t>
  </si>
  <si>
    <t>Dentre os vinhos brancos, deve-se comprar pelo menos 9% (em relação ao total de garrafas</t>
  </si>
  <si>
    <t>adquiridas) de cada vinho branco. Esta regra aumenta para 15% entre os vinhos tintos.</t>
  </si>
  <si>
    <t>O total de garrafas necessárias para o período é de 2000 unidades.</t>
  </si>
  <si>
    <t>3)</t>
  </si>
  <si>
    <t>Os vinhos brancos devem representar entre 25% e 55% do número de unidades compradas.</t>
  </si>
  <si>
    <t>Já os vinhos tintos devem representar entre 45% e 75% do número de unidades compradas.</t>
  </si>
  <si>
    <t>4)</t>
  </si>
  <si>
    <t>2)</t>
  </si>
  <si>
    <t>Cada categoria de vinho deverá obedecer uma regra específica: os vinhos "baixo custo" não</t>
  </si>
  <si>
    <t>os 40% e os vinhos "especiais" devem representar no mínimo 15% da quantidade do pedido.</t>
  </si>
  <si>
    <t>5)</t>
  </si>
  <si>
    <r>
      <t xml:space="preserve">Você deverá ajudar o </t>
    </r>
    <r>
      <rPr>
        <i/>
        <sz val="10"/>
        <rFont val="Arial"/>
        <family val="2"/>
      </rPr>
      <t xml:space="preserve">sommelier </t>
    </r>
    <r>
      <rPr>
        <sz val="10"/>
        <rFont val="Arial"/>
        <family val="2"/>
      </rPr>
      <t>a determinar a quantidade de caixas a serem compradas neste pedido,</t>
    </r>
  </si>
  <si>
    <t>Cate-goria</t>
  </si>
  <si>
    <t>Quantidade por vinho</t>
  </si>
  <si>
    <t>Quantidade por categ.</t>
  </si>
  <si>
    <t>A determinação do pedido deverá considerar a quantidade mínima estipulada por vinho, por</t>
  </si>
  <si>
    <t>categoria (especial, boa compra ou baixo custo) e por tipo (branco e tinto), considerando</t>
  </si>
  <si>
    <t>sempre que caixas com mais garrafas propiciam custos unitários menores</t>
  </si>
  <si>
    <t>Além disto, atente para as restições "implícitas" neste modelo: quantidades maiores ou igual a zero,</t>
  </si>
  <si>
    <t>números inteiros nas quantidades de caixas e garrafas...</t>
  </si>
  <si>
    <r>
      <t xml:space="preserve">para a </t>
    </r>
    <r>
      <rPr>
        <u/>
        <sz val="10"/>
        <rFont val="Arial"/>
        <family val="2"/>
      </rPr>
      <t>otimização dos recursos da empresa</t>
    </r>
    <r>
      <rPr>
        <sz val="10"/>
        <rFont val="Arial"/>
        <family val="2"/>
      </rPr>
      <t>, evitando comprar mais do que o estritamente necessário</t>
    </r>
  </si>
  <si>
    <t>comprar caixas com mais garrafas (com custo unitário menor). As principais restrições são as seguintes:</t>
  </si>
  <si>
    <t>para propor uma solução para um problema aparentemente tão simples...</t>
  </si>
  <si>
    <r>
      <t>no período (</t>
    </r>
    <r>
      <rPr>
        <u/>
        <sz val="10"/>
        <rFont val="Arial"/>
        <family val="2"/>
      </rPr>
      <t>tudo que for comprado deverá ser consumido no período</t>
    </r>
    <r>
      <rPr>
        <sz val="10"/>
        <rFont val="Arial"/>
        <family val="2"/>
      </rPr>
      <t>) e na medida do possível deve-se</t>
    </r>
  </si>
  <si>
    <t>Quantidade na caixa</t>
  </si>
  <si>
    <t>devem ultrapassar 35% da quantidade do pedido; os vinhos "boa pedida" não podem passar</t>
  </si>
  <si>
    <t>H5:H22 &gt;= 0</t>
  </si>
  <si>
    <t>I30 &lt;= F30</t>
  </si>
  <si>
    <t>I30 &gt;= 28</t>
  </si>
  <si>
    <t>J30 &lt;= F31</t>
  </si>
  <si>
    <t>J30 &gt;= F29</t>
  </si>
  <si>
    <t>K5 &gt;= G5</t>
  </si>
  <si>
    <t>K8 &gt;= G8</t>
  </si>
  <si>
    <t>K11 &gt;= G11</t>
  </si>
  <si>
    <t>K14 &gt;= G14</t>
  </si>
  <si>
    <t>K17 &gt;= G17</t>
  </si>
  <si>
    <t>K20 &gt;= G20</t>
  </si>
  <si>
    <t>L5 &gt;= F33</t>
  </si>
  <si>
    <t>L11 &lt;= F34</t>
  </si>
  <si>
    <t>L17 &lt;= F35</t>
  </si>
  <si>
    <t>RESTRIÇÕES TEÓRICAS DO MODELO (16x)</t>
  </si>
  <si>
    <t>H5:H22 = número</t>
  </si>
  <si>
    <t>K30 = F26</t>
  </si>
  <si>
    <t>&lt;---- ATENÇÃO</t>
  </si>
  <si>
    <t>(número inteiro)</t>
  </si>
  <si>
    <t>informação esta que o suplemento Solver deverá estimar nas células da coluna H.</t>
  </si>
  <si>
    <t>Observação: prestar atenção na grande quantidade de interações que o Solver necessita fazer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</si>
</sst>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&quot;R$ &quot;#,##0.00_);\(&quot;R$ &quot;#,##0.00\)"/>
    <numFmt numFmtId="165" formatCode="_(&quot;R$ &quot;* #,##0.00_);_(&quot;R$ &quot;* \(#,##0.00\);_(&quot;R$ &quot;* &quot;-&quot;??_);_(@_)"/>
  </numFmts>
  <fonts count="19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4"/>
      <name val="Arial Black"/>
      <family val="2"/>
    </font>
    <font>
      <u/>
      <sz val="10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b/>
      <sz val="9"/>
      <name val="Arial"/>
      <family val="2"/>
    </font>
    <font>
      <b/>
      <sz val="10"/>
      <color indexed="8"/>
      <name val="Arial"/>
      <family val="2"/>
    </font>
    <font>
      <sz val="9"/>
      <name val="Arial"/>
      <family val="2"/>
    </font>
    <font>
      <i/>
      <sz val="8"/>
      <name val="Arial"/>
      <family val="2"/>
    </font>
    <font>
      <b/>
      <sz val="10"/>
      <name val="Arial"/>
      <family val="2"/>
    </font>
    <font>
      <b/>
      <sz val="10"/>
      <color indexed="18"/>
      <name val="Arial"/>
      <family val="2"/>
    </font>
    <font>
      <i/>
      <sz val="10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b/>
      <i/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23"/>
      </top>
      <bottom style="medium">
        <color indexed="23"/>
      </bottom>
      <diagonal/>
    </border>
    <border>
      <left/>
      <right/>
      <top style="medium">
        <color indexed="23"/>
      </top>
      <bottom style="medium">
        <color indexed="23"/>
      </bottom>
      <diagonal/>
    </border>
    <border>
      <left/>
      <right/>
      <top style="thin">
        <color indexed="23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5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164" fontId="0" fillId="0" borderId="0" xfId="1" applyNumberFormat="1" applyFont="1" applyAlignment="1">
      <alignment horizontal="center"/>
    </xf>
    <xf numFmtId="0" fontId="0" fillId="0" borderId="0" xfId="0" applyAlignment="1">
      <alignment horizontal="left" indent="1"/>
    </xf>
    <xf numFmtId="0" fontId="0" fillId="0" borderId="0" xfId="0" applyAlignment="1">
      <alignment horizontal="left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indent="1"/>
    </xf>
    <xf numFmtId="164" fontId="4" fillId="0" borderId="0" xfId="1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0" fillId="2" borderId="4" xfId="0" applyFill="1" applyBorder="1" applyAlignment="1">
      <alignment horizontal="center"/>
    </xf>
    <xf numFmtId="0" fontId="0" fillId="2" borderId="2" xfId="0" applyFill="1" applyBorder="1" applyAlignment="1">
      <alignment horizontal="left" indent="2"/>
    </xf>
    <xf numFmtId="0" fontId="0" fillId="2" borderId="4" xfId="0" applyFill="1" applyBorder="1" applyAlignment="1">
      <alignment horizontal="left" indent="2"/>
    </xf>
    <xf numFmtId="0" fontId="0" fillId="2" borderId="6" xfId="0" applyFill="1" applyBorder="1" applyAlignment="1">
      <alignment horizontal="center"/>
    </xf>
    <xf numFmtId="0" fontId="7" fillId="2" borderId="1" xfId="0" applyFont="1" applyFill="1" applyBorder="1" applyAlignment="1">
      <alignment horizontal="left" indent="1"/>
    </xf>
    <xf numFmtId="0" fontId="7" fillId="2" borderId="6" xfId="0" applyFont="1" applyFill="1" applyBorder="1" applyAlignment="1">
      <alignment horizontal="left" indent="1"/>
    </xf>
    <xf numFmtId="0" fontId="7" fillId="2" borderId="2" xfId="0" applyFont="1" applyFill="1" applyBorder="1" applyAlignment="1">
      <alignment horizontal="left" indent="1"/>
    </xf>
    <xf numFmtId="1" fontId="0" fillId="2" borderId="7" xfId="0" applyNumberFormat="1" applyFill="1" applyBorder="1" applyAlignment="1">
      <alignment horizontal="center"/>
    </xf>
    <xf numFmtId="1" fontId="0" fillId="2" borderId="8" xfId="0" applyNumberFormat="1" applyFill="1" applyBorder="1" applyAlignment="1">
      <alignment horizontal="center"/>
    </xf>
    <xf numFmtId="1" fontId="0" fillId="2" borderId="9" xfId="0" applyNumberFormat="1" applyFill="1" applyBorder="1" applyAlignment="1">
      <alignment horizontal="center"/>
    </xf>
    <xf numFmtId="1" fontId="0" fillId="2" borderId="11" xfId="0" applyNumberFormat="1" applyFill="1" applyBorder="1" applyAlignment="1">
      <alignment horizontal="center"/>
    </xf>
    <xf numFmtId="1" fontId="0" fillId="2" borderId="13" xfId="0" applyNumberFormat="1" applyFill="1" applyBorder="1" applyAlignment="1">
      <alignment horizontal="center"/>
    </xf>
    <xf numFmtId="1" fontId="0" fillId="2" borderId="14" xfId="0" applyNumberFormat="1" applyFill="1" applyBorder="1" applyAlignment="1">
      <alignment horizontal="center"/>
    </xf>
    <xf numFmtId="1" fontId="0" fillId="2" borderId="15" xfId="0" applyNumberFormat="1" applyFill="1" applyBorder="1" applyAlignment="1">
      <alignment horizontal="center"/>
    </xf>
    <xf numFmtId="1" fontId="0" fillId="2" borderId="17" xfId="0" applyNumberFormat="1" applyFill="1" applyBorder="1" applyAlignment="1">
      <alignment horizontal="center"/>
    </xf>
    <xf numFmtId="0" fontId="9" fillId="3" borderId="19" xfId="0" applyFont="1" applyFill="1" applyBorder="1" applyAlignment="1">
      <alignment horizontal="center" vertical="center" wrapText="1"/>
    </xf>
    <xf numFmtId="0" fontId="8" fillId="4" borderId="20" xfId="0" applyFont="1" applyFill="1" applyBorder="1" applyAlignment="1">
      <alignment horizontal="center" vertical="center" wrapText="1"/>
    </xf>
    <xf numFmtId="0" fontId="0" fillId="4" borderId="0" xfId="0" applyFill="1" applyAlignment="1">
      <alignment horizontal="left" indent="1"/>
    </xf>
    <xf numFmtId="9" fontId="0" fillId="4" borderId="0" xfId="0" applyNumberFormat="1" applyFill="1" applyAlignment="1">
      <alignment horizontal="right" indent="1"/>
    </xf>
    <xf numFmtId="0" fontId="0" fillId="4" borderId="0" xfId="0" applyFill="1"/>
    <xf numFmtId="0" fontId="0" fillId="4" borderId="0" xfId="0" applyFill="1" applyAlignment="1">
      <alignment horizontal="right" indent="1"/>
    </xf>
    <xf numFmtId="0" fontId="0" fillId="4" borderId="0" xfId="0" applyFill="1" applyAlignment="1">
      <alignment horizontal="center"/>
    </xf>
    <xf numFmtId="1" fontId="0" fillId="4" borderId="0" xfId="0" applyNumberFormat="1" applyFill="1" applyAlignment="1">
      <alignment horizontal="center"/>
    </xf>
    <xf numFmtId="0" fontId="12" fillId="0" borderId="0" xfId="0" applyFont="1" applyFill="1" applyBorder="1" applyAlignment="1">
      <alignment horizontal="center" vertical="center"/>
    </xf>
    <xf numFmtId="164" fontId="10" fillId="2" borderId="1" xfId="0" applyNumberFormat="1" applyFont="1" applyFill="1" applyBorder="1" applyAlignment="1">
      <alignment horizontal="center"/>
    </xf>
    <xf numFmtId="164" fontId="10" fillId="2" borderId="2" xfId="0" applyNumberFormat="1" applyFont="1" applyFill="1" applyBorder="1" applyAlignment="1">
      <alignment horizontal="center"/>
    </xf>
    <xf numFmtId="164" fontId="10" fillId="2" borderId="4" xfId="0" applyNumberFormat="1" applyFont="1" applyFill="1" applyBorder="1" applyAlignment="1">
      <alignment horizontal="center"/>
    </xf>
    <xf numFmtId="164" fontId="10" fillId="2" borderId="6" xfId="0" applyNumberFormat="1" applyFont="1" applyFill="1" applyBorder="1" applyAlignment="1">
      <alignment horizontal="center"/>
    </xf>
    <xf numFmtId="1" fontId="0" fillId="2" borderId="21" xfId="0" applyNumberFormat="1" applyFill="1" applyBorder="1" applyAlignment="1">
      <alignment horizontal="center" vertical="center"/>
    </xf>
    <xf numFmtId="0" fontId="0" fillId="5" borderId="13" xfId="0" applyFill="1" applyBorder="1"/>
    <xf numFmtId="0" fontId="0" fillId="5" borderId="18" xfId="0" applyFill="1" applyBorder="1"/>
    <xf numFmtId="0" fontId="0" fillId="4" borderId="0" xfId="0" applyFill="1" applyAlignment="1">
      <alignment horizontal="left" indent="2"/>
    </xf>
    <xf numFmtId="164" fontId="0" fillId="4" borderId="0" xfId="1" applyNumberFormat="1" applyFont="1" applyFill="1" applyAlignment="1">
      <alignment horizontal="left" indent="1"/>
    </xf>
    <xf numFmtId="0" fontId="8" fillId="3" borderId="22" xfId="0" applyFont="1" applyFill="1" applyBorder="1" applyAlignment="1">
      <alignment horizontal="center" vertical="center" wrapText="1"/>
    </xf>
    <xf numFmtId="0" fontId="0" fillId="0" borderId="24" xfId="0" applyFill="1" applyBorder="1" applyAlignment="1"/>
    <xf numFmtId="0" fontId="13" fillId="0" borderId="25" xfId="0" applyFont="1" applyFill="1" applyBorder="1" applyAlignment="1">
      <alignment horizontal="center"/>
    </xf>
    <xf numFmtId="0" fontId="0" fillId="0" borderId="26" xfId="0" applyFill="1" applyBorder="1" applyAlignment="1"/>
    <xf numFmtId="164" fontId="0" fillId="0" borderId="24" xfId="0" applyNumberFormat="1" applyFill="1" applyBorder="1" applyAlignment="1"/>
    <xf numFmtId="1" fontId="0" fillId="0" borderId="26" xfId="0" applyNumberFormat="1" applyFill="1" applyBorder="1" applyAlignment="1"/>
    <xf numFmtId="1" fontId="0" fillId="0" borderId="24" xfId="0" applyNumberFormat="1" applyFill="1" applyBorder="1" applyAlignment="1"/>
    <xf numFmtId="0" fontId="0" fillId="6" borderId="0" xfId="0" applyFill="1"/>
    <xf numFmtId="0" fontId="4" fillId="6" borderId="0" xfId="0" applyFont="1" applyFill="1" applyAlignment="1">
      <alignment horizontal="left"/>
    </xf>
    <xf numFmtId="0" fontId="0" fillId="6" borderId="0" xfId="0" applyFill="1" applyAlignment="1">
      <alignment horizontal="center"/>
    </xf>
    <xf numFmtId="0" fontId="15" fillId="3" borderId="27" xfId="0" applyFont="1" applyFill="1" applyBorder="1" applyAlignment="1">
      <alignment horizontal="center" vertical="center" wrapText="1"/>
    </xf>
    <xf numFmtId="0" fontId="15" fillId="3" borderId="22" xfId="0" applyFont="1" applyFill="1" applyBorder="1" applyAlignment="1">
      <alignment horizontal="center" vertical="center" wrapText="1"/>
    </xf>
    <xf numFmtId="0" fontId="0" fillId="6" borderId="0" xfId="0" applyFill="1" applyAlignment="1">
      <alignment horizontal="left"/>
    </xf>
    <xf numFmtId="0" fontId="14" fillId="6" borderId="0" xfId="0" applyFont="1" applyFill="1"/>
    <xf numFmtId="164" fontId="10" fillId="2" borderId="28" xfId="1" applyNumberFormat="1" applyFont="1" applyFill="1" applyBorder="1" applyAlignment="1">
      <alignment horizontal="center"/>
    </xf>
    <xf numFmtId="164" fontId="10" fillId="2" borderId="29" xfId="1" applyNumberFormat="1" applyFont="1" applyFill="1" applyBorder="1" applyAlignment="1">
      <alignment horizontal="center"/>
    </xf>
    <xf numFmtId="164" fontId="10" fillId="2" borderId="30" xfId="1" applyNumberFormat="1" applyFont="1" applyFill="1" applyBorder="1" applyAlignment="1">
      <alignment horizontal="center"/>
    </xf>
    <xf numFmtId="164" fontId="10" fillId="2" borderId="32" xfId="1" applyNumberFormat="1" applyFont="1" applyFill="1" applyBorder="1" applyAlignment="1">
      <alignment horizontal="center"/>
    </xf>
    <xf numFmtId="0" fontId="8" fillId="3" borderId="34" xfId="0" applyFont="1" applyFill="1" applyBorder="1" applyAlignment="1">
      <alignment horizontal="center" vertical="center" wrapText="1"/>
    </xf>
    <xf numFmtId="0" fontId="8" fillId="4" borderId="19" xfId="0" applyFont="1" applyFill="1" applyBorder="1" applyAlignment="1">
      <alignment horizontal="center" vertical="center" wrapText="1"/>
    </xf>
    <xf numFmtId="0" fontId="8" fillId="4" borderId="22" xfId="0" applyFont="1" applyFill="1" applyBorder="1" applyAlignment="1">
      <alignment horizontal="left" vertical="center" wrapText="1" indent="1"/>
    </xf>
    <xf numFmtId="164" fontId="8" fillId="4" borderId="20" xfId="1" applyNumberFormat="1" applyFont="1" applyFill="1" applyBorder="1" applyAlignment="1">
      <alignment horizontal="center" vertical="center" wrapText="1"/>
    </xf>
    <xf numFmtId="0" fontId="8" fillId="4" borderId="34" xfId="0" applyFont="1" applyFill="1" applyBorder="1" applyAlignment="1">
      <alignment horizontal="center" vertical="center" wrapText="1"/>
    </xf>
    <xf numFmtId="0" fontId="0" fillId="4" borderId="0" xfId="0" applyFill="1" applyAlignment="1">
      <alignment horizontal="left"/>
    </xf>
    <xf numFmtId="0" fontId="11" fillId="4" borderId="0" xfId="0" applyFont="1" applyFill="1" applyAlignment="1">
      <alignment horizontal="left" indent="2"/>
    </xf>
    <xf numFmtId="0" fontId="14" fillId="0" borderId="0" xfId="0" applyFont="1" applyAlignment="1">
      <alignment horizontal="left"/>
    </xf>
    <xf numFmtId="164" fontId="14" fillId="0" borderId="0" xfId="1" applyNumberFormat="1" applyFont="1" applyAlignment="1">
      <alignment horizontal="left"/>
    </xf>
    <xf numFmtId="164" fontId="14" fillId="0" borderId="0" xfId="1" applyNumberFormat="1" applyFont="1" applyAlignment="1">
      <alignment horizontal="center"/>
    </xf>
    <xf numFmtId="0" fontId="18" fillId="0" borderId="0" xfId="0" applyFont="1" applyAlignment="1">
      <alignment horizontal="left"/>
    </xf>
    <xf numFmtId="0" fontId="7" fillId="8" borderId="2" xfId="0" applyFont="1" applyFill="1" applyBorder="1" applyAlignment="1">
      <alignment horizontal="left" indent="1"/>
    </xf>
    <xf numFmtId="164" fontId="10" fillId="8" borderId="29" xfId="1" applyNumberFormat="1" applyFont="1" applyFill="1" applyBorder="1" applyAlignment="1">
      <alignment horizontal="center"/>
    </xf>
    <xf numFmtId="0" fontId="0" fillId="8" borderId="2" xfId="0" applyFill="1" applyBorder="1" applyAlignment="1">
      <alignment horizontal="center"/>
    </xf>
    <xf numFmtId="1" fontId="0" fillId="8" borderId="14" xfId="0" applyNumberFormat="1" applyFill="1" applyBorder="1" applyAlignment="1">
      <alignment horizontal="center"/>
    </xf>
    <xf numFmtId="1" fontId="0" fillId="8" borderId="8" xfId="0" applyNumberFormat="1" applyFill="1" applyBorder="1" applyAlignment="1">
      <alignment horizontal="center"/>
    </xf>
    <xf numFmtId="164" fontId="10" fillId="8" borderId="2" xfId="0" applyNumberFormat="1" applyFont="1" applyFill="1" applyBorder="1" applyAlignment="1">
      <alignment horizontal="center"/>
    </xf>
    <xf numFmtId="0" fontId="0" fillId="8" borderId="2" xfId="0" applyFill="1" applyBorder="1" applyAlignment="1">
      <alignment horizontal="left" indent="2"/>
    </xf>
    <xf numFmtId="0" fontId="0" fillId="8" borderId="5" xfId="0" applyFill="1" applyBorder="1" applyAlignment="1">
      <alignment horizontal="left" indent="2"/>
    </xf>
    <xf numFmtId="164" fontId="10" fillId="8" borderId="31" xfId="1" applyNumberFormat="1" applyFont="1" applyFill="1" applyBorder="1" applyAlignment="1">
      <alignment horizontal="center"/>
    </xf>
    <xf numFmtId="0" fontId="0" fillId="8" borderId="5" xfId="0" applyFill="1" applyBorder="1" applyAlignment="1">
      <alignment horizontal="center"/>
    </xf>
    <xf numFmtId="1" fontId="0" fillId="8" borderId="16" xfId="0" applyNumberFormat="1" applyFill="1" applyBorder="1" applyAlignment="1">
      <alignment horizontal="center"/>
    </xf>
    <xf numFmtId="1" fontId="0" fillId="8" borderId="10" xfId="0" applyNumberFormat="1" applyFill="1" applyBorder="1" applyAlignment="1">
      <alignment horizontal="center"/>
    </xf>
    <xf numFmtId="164" fontId="10" fillId="8" borderId="5" xfId="0" applyNumberFormat="1" applyFont="1" applyFill="1" applyBorder="1" applyAlignment="1">
      <alignment horizontal="center"/>
    </xf>
    <xf numFmtId="0" fontId="0" fillId="8" borderId="3" xfId="0" applyFill="1" applyBorder="1" applyAlignment="1">
      <alignment horizontal="left" indent="2"/>
    </xf>
    <xf numFmtId="164" fontId="10" fillId="8" borderId="33" xfId="1" applyNumberFormat="1" applyFont="1" applyFill="1" applyBorder="1" applyAlignment="1">
      <alignment horizontal="center"/>
    </xf>
    <xf numFmtId="0" fontId="0" fillId="8" borderId="3" xfId="0" applyFill="1" applyBorder="1" applyAlignment="1">
      <alignment horizontal="center"/>
    </xf>
    <xf numFmtId="1" fontId="0" fillId="8" borderId="18" xfId="0" applyNumberFormat="1" applyFill="1" applyBorder="1" applyAlignment="1">
      <alignment horizontal="center"/>
    </xf>
    <xf numFmtId="1" fontId="0" fillId="8" borderId="12" xfId="0" applyNumberFormat="1" applyFill="1" applyBorder="1" applyAlignment="1">
      <alignment horizontal="center"/>
    </xf>
    <xf numFmtId="164" fontId="10" fillId="8" borderId="3" xfId="0" applyNumberFormat="1" applyFont="1" applyFill="1" applyBorder="1" applyAlignment="1">
      <alignment horizontal="center"/>
    </xf>
    <xf numFmtId="1" fontId="0" fillId="8" borderId="23" xfId="0" applyNumberFormat="1" applyFill="1" applyBorder="1" applyAlignment="1">
      <alignment horizontal="center" vertical="center"/>
    </xf>
    <xf numFmtId="0" fontId="3" fillId="9" borderId="0" xfId="0" applyFont="1" applyFill="1" applyAlignment="1">
      <alignment horizontal="center"/>
    </xf>
    <xf numFmtId="1" fontId="0" fillId="9" borderId="0" xfId="0" applyNumberFormat="1" applyFill="1" applyAlignment="1">
      <alignment horizontal="center"/>
    </xf>
    <xf numFmtId="1" fontId="0" fillId="3" borderId="44" xfId="0" applyNumberFormat="1" applyFill="1" applyBorder="1" applyAlignment="1">
      <alignment horizontal="center"/>
    </xf>
    <xf numFmtId="1" fontId="0" fillId="3" borderId="39" xfId="0" applyNumberFormat="1" applyFill="1" applyBorder="1" applyAlignment="1">
      <alignment horizontal="center"/>
    </xf>
    <xf numFmtId="0" fontId="12" fillId="3" borderId="40" xfId="0" applyFont="1" applyFill="1" applyBorder="1" applyAlignment="1">
      <alignment horizontal="center" vertical="center"/>
    </xf>
    <xf numFmtId="0" fontId="12" fillId="3" borderId="56" xfId="0" applyFont="1" applyFill="1" applyBorder="1" applyAlignment="1">
      <alignment horizontal="center" vertical="center"/>
    </xf>
    <xf numFmtId="0" fontId="12" fillId="3" borderId="35" xfId="0" applyFont="1" applyFill="1" applyBorder="1" applyAlignment="1">
      <alignment horizontal="center" vertical="center"/>
    </xf>
    <xf numFmtId="0" fontId="17" fillId="3" borderId="57" xfId="0" applyFont="1" applyFill="1" applyBorder="1" applyAlignment="1">
      <alignment horizontal="center" vertical="center"/>
    </xf>
    <xf numFmtId="0" fontId="17" fillId="3" borderId="58" xfId="0" applyFont="1" applyFill="1" applyBorder="1" applyAlignment="1">
      <alignment horizontal="center" vertical="center"/>
    </xf>
    <xf numFmtId="0" fontId="17" fillId="3" borderId="59" xfId="0" applyFont="1" applyFill="1" applyBorder="1" applyAlignment="1">
      <alignment horizontal="center" vertical="center"/>
    </xf>
    <xf numFmtId="164" fontId="16" fillId="3" borderId="41" xfId="1" applyNumberFormat="1" applyFont="1" applyFill="1" applyBorder="1" applyAlignment="1">
      <alignment horizontal="center" vertical="center"/>
    </xf>
    <xf numFmtId="164" fontId="16" fillId="3" borderId="0" xfId="1" applyNumberFormat="1" applyFont="1" applyFill="1" applyBorder="1" applyAlignment="1">
      <alignment horizontal="center" vertical="center"/>
    </xf>
    <xf numFmtId="164" fontId="16" fillId="3" borderId="36" xfId="1" applyNumberFormat="1" applyFont="1" applyFill="1" applyBorder="1" applyAlignment="1">
      <alignment horizontal="center" vertical="center"/>
    </xf>
    <xf numFmtId="164" fontId="16" fillId="3" borderId="44" xfId="1" applyNumberFormat="1" applyFont="1" applyFill="1" applyBorder="1" applyAlignment="1">
      <alignment horizontal="center" vertical="center"/>
    </xf>
    <xf numFmtId="164" fontId="16" fillId="3" borderId="47" xfId="1" applyNumberFormat="1" applyFont="1" applyFill="1" applyBorder="1" applyAlignment="1">
      <alignment horizontal="center" vertical="center"/>
    </xf>
    <xf numFmtId="164" fontId="16" fillId="3" borderId="39" xfId="1" applyNumberFormat="1" applyFont="1" applyFill="1" applyBorder="1" applyAlignment="1">
      <alignment horizontal="center" vertical="center"/>
    </xf>
    <xf numFmtId="0" fontId="0" fillId="2" borderId="28" xfId="0" applyFill="1" applyBorder="1" applyAlignment="1">
      <alignment horizontal="center" vertical="center"/>
    </xf>
    <xf numFmtId="0" fontId="0" fillId="2" borderId="29" xfId="0" applyFill="1" applyBorder="1" applyAlignment="1">
      <alignment horizontal="center" vertical="center"/>
    </xf>
    <xf numFmtId="0" fontId="0" fillId="2" borderId="30" xfId="0" applyFill="1" applyBorder="1" applyAlignment="1">
      <alignment horizontal="center" vertical="center"/>
    </xf>
    <xf numFmtId="0" fontId="0" fillId="8" borderId="29" xfId="0" applyFill="1" applyBorder="1" applyAlignment="1">
      <alignment horizontal="center" vertical="center"/>
    </xf>
    <xf numFmtId="0" fontId="0" fillId="8" borderId="31" xfId="0" applyFill="1" applyBorder="1" applyAlignment="1">
      <alignment horizontal="center" vertical="center"/>
    </xf>
    <xf numFmtId="0" fontId="0" fillId="2" borderId="32" xfId="0" applyFill="1" applyBorder="1" applyAlignment="1">
      <alignment horizontal="center" vertical="center"/>
    </xf>
    <xf numFmtId="0" fontId="8" fillId="8" borderId="50" xfId="0" applyFont="1" applyFill="1" applyBorder="1" applyAlignment="1">
      <alignment horizontal="center" vertical="center" wrapText="1"/>
    </xf>
    <xf numFmtId="0" fontId="8" fillId="8" borderId="51" xfId="0" applyFont="1" applyFill="1" applyBorder="1" applyAlignment="1">
      <alignment horizontal="center" vertical="center" wrapText="1"/>
    </xf>
    <xf numFmtId="1" fontId="0" fillId="2" borderId="8" xfId="0" applyNumberFormat="1" applyFill="1" applyBorder="1" applyAlignment="1">
      <alignment horizontal="center" vertical="center"/>
    </xf>
    <xf numFmtId="1" fontId="0" fillId="2" borderId="9" xfId="0" applyNumberFormat="1" applyFill="1" applyBorder="1" applyAlignment="1">
      <alignment horizontal="center" vertical="center"/>
    </xf>
    <xf numFmtId="1" fontId="0" fillId="8" borderId="8" xfId="0" applyNumberFormat="1" applyFill="1" applyBorder="1" applyAlignment="1">
      <alignment horizontal="center" vertical="center"/>
    </xf>
    <xf numFmtId="1" fontId="0" fillId="8" borderId="12" xfId="0" applyNumberFormat="1" applyFill="1" applyBorder="1" applyAlignment="1">
      <alignment horizontal="center" vertical="center"/>
    </xf>
    <xf numFmtId="0" fontId="6" fillId="7" borderId="40" xfId="0" applyFont="1" applyFill="1" applyBorder="1" applyAlignment="1">
      <alignment horizontal="center" vertical="center" textRotation="90"/>
    </xf>
    <xf numFmtId="0" fontId="6" fillId="7" borderId="41" xfId="0" applyFont="1" applyFill="1" applyBorder="1" applyAlignment="1">
      <alignment horizontal="center" vertical="center" textRotation="90"/>
    </xf>
    <xf numFmtId="0" fontId="6" fillId="7" borderId="42" xfId="0" applyFont="1" applyFill="1" applyBorder="1" applyAlignment="1">
      <alignment horizontal="center" vertical="center" textRotation="90"/>
    </xf>
    <xf numFmtId="0" fontId="6" fillId="7" borderId="43" xfId="0" applyFont="1" applyFill="1" applyBorder="1" applyAlignment="1">
      <alignment horizontal="center" vertical="center" textRotation="90"/>
    </xf>
    <xf numFmtId="0" fontId="6" fillId="7" borderId="44" xfId="0" applyFont="1" applyFill="1" applyBorder="1" applyAlignment="1">
      <alignment horizontal="center" vertical="center" textRotation="90"/>
    </xf>
    <xf numFmtId="0" fontId="8" fillId="2" borderId="45" xfId="0" applyFont="1" applyFill="1" applyBorder="1" applyAlignment="1">
      <alignment horizontal="center" vertical="center" wrapText="1"/>
    </xf>
    <xf numFmtId="0" fontId="8" fillId="2" borderId="46" xfId="0" applyFont="1" applyFill="1" applyBorder="1" applyAlignment="1">
      <alignment horizontal="center" vertical="center" wrapText="1"/>
    </xf>
    <xf numFmtId="9" fontId="0" fillId="2" borderId="28" xfId="2" applyFont="1" applyFill="1" applyBorder="1" applyAlignment="1">
      <alignment horizontal="center" vertical="center"/>
    </xf>
    <xf numFmtId="9" fontId="0" fillId="2" borderId="29" xfId="2" applyFont="1" applyFill="1" applyBorder="1" applyAlignment="1">
      <alignment horizontal="center" vertical="center"/>
    </xf>
    <xf numFmtId="9" fontId="0" fillId="2" borderId="30" xfId="2" applyFont="1" applyFill="1" applyBorder="1" applyAlignment="1">
      <alignment horizontal="center" vertical="center"/>
    </xf>
    <xf numFmtId="9" fontId="0" fillId="8" borderId="29" xfId="2" applyFont="1" applyFill="1" applyBorder="1" applyAlignment="1">
      <alignment horizontal="center" vertical="center"/>
    </xf>
    <xf numFmtId="9" fontId="0" fillId="8" borderId="31" xfId="2" applyFont="1" applyFill="1" applyBorder="1" applyAlignment="1">
      <alignment horizontal="center" vertical="center"/>
    </xf>
    <xf numFmtId="0" fontId="8" fillId="3" borderId="52" xfId="0" applyFont="1" applyFill="1" applyBorder="1" applyAlignment="1">
      <alignment horizontal="center" vertical="center" wrapText="1"/>
    </xf>
    <xf numFmtId="0" fontId="8" fillId="3" borderId="53" xfId="0" applyFont="1" applyFill="1" applyBorder="1" applyAlignment="1">
      <alignment horizontal="center" vertical="center" wrapText="1"/>
    </xf>
    <xf numFmtId="0" fontId="8" fillId="3" borderId="54" xfId="0" applyFont="1" applyFill="1" applyBorder="1" applyAlignment="1">
      <alignment horizontal="center" vertical="center" wrapText="1"/>
    </xf>
    <xf numFmtId="0" fontId="8" fillId="3" borderId="55" xfId="0" applyFont="1" applyFill="1" applyBorder="1" applyAlignment="1">
      <alignment horizontal="center" vertical="center" wrapText="1"/>
    </xf>
    <xf numFmtId="1" fontId="0" fillId="7" borderId="35" xfId="0" applyNumberFormat="1" applyFill="1" applyBorder="1" applyAlignment="1">
      <alignment horizontal="center" vertical="center"/>
    </xf>
    <xf numFmtId="1" fontId="0" fillId="7" borderId="36" xfId="0" applyNumberFormat="1" applyFill="1" applyBorder="1" applyAlignment="1">
      <alignment horizontal="center" vertical="center"/>
    </xf>
    <xf numFmtId="1" fontId="0" fillId="7" borderId="37" xfId="0" applyNumberFormat="1" applyFill="1" applyBorder="1" applyAlignment="1">
      <alignment horizontal="center" vertical="center"/>
    </xf>
    <xf numFmtId="1" fontId="0" fillId="7" borderId="38" xfId="0" applyNumberFormat="1" applyFill="1" applyBorder="1" applyAlignment="1">
      <alignment horizontal="center" vertical="center"/>
    </xf>
    <xf numFmtId="1" fontId="0" fillId="7" borderId="39" xfId="0" applyNumberFormat="1" applyFill="1" applyBorder="1" applyAlignment="1">
      <alignment horizontal="center" vertical="center"/>
    </xf>
    <xf numFmtId="1" fontId="0" fillId="2" borderId="7" xfId="0" applyNumberFormat="1" applyFill="1" applyBorder="1" applyAlignment="1">
      <alignment horizontal="center" vertical="center"/>
    </xf>
    <xf numFmtId="1" fontId="0" fillId="8" borderId="10" xfId="0" applyNumberFormat="1" applyFill="1" applyBorder="1" applyAlignment="1">
      <alignment horizontal="center" vertical="center"/>
    </xf>
    <xf numFmtId="1" fontId="0" fillId="2" borderId="11" xfId="0" applyNumberFormat="1" applyFill="1" applyBorder="1" applyAlignment="1">
      <alignment horizontal="center" vertical="center"/>
    </xf>
    <xf numFmtId="9" fontId="0" fillId="2" borderId="32" xfId="2" applyFont="1" applyFill="1" applyBorder="1" applyAlignment="1">
      <alignment horizontal="center" vertical="center"/>
    </xf>
    <xf numFmtId="9" fontId="0" fillId="8" borderId="33" xfId="2" applyFont="1" applyFill="1" applyBorder="1" applyAlignment="1">
      <alignment horizontal="center" vertical="center"/>
    </xf>
    <xf numFmtId="0" fontId="0" fillId="8" borderId="48" xfId="0" applyFill="1" applyBorder="1" applyAlignment="1">
      <alignment horizontal="center" vertical="center"/>
    </xf>
    <xf numFmtId="0" fontId="0" fillId="8" borderId="49" xfId="0" applyFill="1" applyBorder="1" applyAlignment="1">
      <alignment horizontal="center" vertical="center"/>
    </xf>
  </cellXfs>
  <cellStyles count="3">
    <cellStyle name="Moeda" xfId="1" builtinId="4"/>
    <cellStyle name="Normal" xfId="0" builtinId="0"/>
    <cellStyle name="Porcentagem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30"/>
  <sheetViews>
    <sheetView workbookViewId="0"/>
  </sheetViews>
  <sheetFormatPr defaultColWidth="9.140625" defaultRowHeight="12.75" x14ac:dyDescent="0.2"/>
  <cols>
    <col min="1" max="1" width="2.5703125" style="54" customWidth="1"/>
    <col min="2" max="2" width="4.7109375" style="54" customWidth="1"/>
    <col min="3" max="16384" width="9.140625" style="54"/>
  </cols>
  <sheetData>
    <row r="2" spans="2:3" ht="22.5" x14ac:dyDescent="0.45">
      <c r="B2" s="55" t="s">
        <v>34</v>
      </c>
    </row>
    <row r="4" spans="2:3" x14ac:dyDescent="0.2">
      <c r="B4" s="54" t="s">
        <v>160</v>
      </c>
    </row>
    <row r="5" spans="2:3" x14ac:dyDescent="0.2">
      <c r="B5" s="54" t="s">
        <v>161</v>
      </c>
    </row>
    <row r="6" spans="2:3" x14ac:dyDescent="0.2">
      <c r="B6" s="54" t="s">
        <v>162</v>
      </c>
    </row>
    <row r="7" spans="2:3" x14ac:dyDescent="0.2">
      <c r="B7" s="54" t="s">
        <v>184</v>
      </c>
    </row>
    <row r="8" spans="2:3" x14ac:dyDescent="0.2">
      <c r="B8" s="54" t="s">
        <v>187</v>
      </c>
    </row>
    <row r="9" spans="2:3" x14ac:dyDescent="0.2">
      <c r="B9" s="54" t="s">
        <v>185</v>
      </c>
    </row>
    <row r="11" spans="2:3" x14ac:dyDescent="0.2">
      <c r="B11" s="56" t="s">
        <v>163</v>
      </c>
      <c r="C11" s="54" t="s">
        <v>166</v>
      </c>
    </row>
    <row r="12" spans="2:3" x14ac:dyDescent="0.2">
      <c r="B12" s="56" t="s">
        <v>171</v>
      </c>
      <c r="C12" s="54" t="s">
        <v>164</v>
      </c>
    </row>
    <row r="13" spans="2:3" x14ac:dyDescent="0.2">
      <c r="B13" s="56"/>
      <c r="C13" s="54" t="s">
        <v>165</v>
      </c>
    </row>
    <row r="14" spans="2:3" x14ac:dyDescent="0.2">
      <c r="B14" s="56" t="s">
        <v>167</v>
      </c>
      <c r="C14" s="54" t="s">
        <v>168</v>
      </c>
    </row>
    <row r="15" spans="2:3" x14ac:dyDescent="0.2">
      <c r="B15" s="56"/>
      <c r="C15" s="54" t="s">
        <v>169</v>
      </c>
    </row>
    <row r="16" spans="2:3" x14ac:dyDescent="0.2">
      <c r="B16" s="56" t="s">
        <v>170</v>
      </c>
      <c r="C16" s="54" t="s">
        <v>172</v>
      </c>
    </row>
    <row r="17" spans="2:3" x14ac:dyDescent="0.2">
      <c r="B17" s="56"/>
      <c r="C17" s="54" t="s">
        <v>189</v>
      </c>
    </row>
    <row r="18" spans="2:3" x14ac:dyDescent="0.2">
      <c r="B18" s="56"/>
      <c r="C18" s="54" t="s">
        <v>173</v>
      </c>
    </row>
    <row r="19" spans="2:3" x14ac:dyDescent="0.2">
      <c r="B19" s="56" t="s">
        <v>174</v>
      </c>
      <c r="C19" s="54" t="s">
        <v>179</v>
      </c>
    </row>
    <row r="20" spans="2:3" x14ac:dyDescent="0.2">
      <c r="B20" s="56"/>
      <c r="C20" s="54" t="s">
        <v>180</v>
      </c>
    </row>
    <row r="21" spans="2:3" x14ac:dyDescent="0.2">
      <c r="B21" s="56"/>
      <c r="C21" s="54" t="s">
        <v>181</v>
      </c>
    </row>
    <row r="22" spans="2:3" x14ac:dyDescent="0.2">
      <c r="B22" s="56"/>
    </row>
    <row r="23" spans="2:3" x14ac:dyDescent="0.2">
      <c r="B23" s="59" t="s">
        <v>182</v>
      </c>
    </row>
    <row r="24" spans="2:3" x14ac:dyDescent="0.2">
      <c r="B24" s="59" t="s">
        <v>183</v>
      </c>
    </row>
    <row r="25" spans="2:3" x14ac:dyDescent="0.2">
      <c r="B25" s="56"/>
    </row>
    <row r="26" spans="2:3" x14ac:dyDescent="0.2">
      <c r="B26" s="54" t="s">
        <v>175</v>
      </c>
    </row>
    <row r="27" spans="2:3" x14ac:dyDescent="0.2">
      <c r="B27" s="54" t="s">
        <v>209</v>
      </c>
    </row>
    <row r="29" spans="2:3" x14ac:dyDescent="0.2">
      <c r="B29" s="60" t="s">
        <v>210</v>
      </c>
    </row>
    <row r="30" spans="2:3" x14ac:dyDescent="0.2">
      <c r="B30" s="60" t="s">
        <v>186</v>
      </c>
    </row>
  </sheetData>
  <phoneticPr fontId="2" type="noConversion"/>
  <pageMargins left="0.78740157499999996" right="0.78740157499999996" top="0.984251969" bottom="0.984251969" header="0.49212598499999999" footer="0.49212598499999999"/>
  <pageSetup paperSize="9" orientation="portrait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D60"/>
  <sheetViews>
    <sheetView tabSelected="1" workbookViewId="0">
      <selection activeCell="I33" sqref="I33:L34"/>
    </sheetView>
  </sheetViews>
  <sheetFormatPr defaultRowHeight="12.75" x14ac:dyDescent="0.2"/>
  <cols>
    <col min="1" max="1" width="2.7109375" customWidth="1"/>
    <col min="2" max="2" width="7.7109375" style="1" customWidth="1"/>
    <col min="3" max="3" width="17.7109375" style="5" customWidth="1"/>
    <col min="4" max="4" width="10.7109375" style="4" customWidth="1"/>
    <col min="5" max="7" width="10.7109375" style="1" customWidth="1"/>
    <col min="8" max="8" width="12.7109375" customWidth="1"/>
    <col min="9" max="9" width="11.7109375" customWidth="1"/>
    <col min="10" max="10" width="12.28515625" customWidth="1"/>
    <col min="11" max="12" width="9.7109375" customWidth="1"/>
    <col min="13" max="15" width="10.7109375" customWidth="1"/>
  </cols>
  <sheetData>
    <row r="1" spans="2:30" s="13" customFormat="1" ht="23.25" thickBot="1" x14ac:dyDescent="0.5">
      <c r="B1" s="9" t="s">
        <v>34</v>
      </c>
      <c r="C1" s="10"/>
      <c r="D1" s="11"/>
      <c r="E1" s="12"/>
      <c r="F1" s="12"/>
      <c r="G1" s="12"/>
    </row>
    <row r="2" spans="2:30" ht="13.5" thickBot="1" x14ac:dyDescent="0.25">
      <c r="H2" s="43"/>
    </row>
    <row r="3" spans="2:30" s="2" customFormat="1" ht="32.25" customHeight="1" thickBot="1" x14ac:dyDescent="0.25">
      <c r="B3" s="66" t="s">
        <v>176</v>
      </c>
      <c r="C3" s="67" t="s">
        <v>32</v>
      </c>
      <c r="D3" s="68" t="s">
        <v>5</v>
      </c>
      <c r="E3" s="69" t="s">
        <v>188</v>
      </c>
      <c r="F3" s="30" t="s">
        <v>27</v>
      </c>
      <c r="G3" s="30" t="s">
        <v>23</v>
      </c>
      <c r="H3" s="29" t="s">
        <v>25</v>
      </c>
      <c r="I3" s="47" t="s">
        <v>12</v>
      </c>
      <c r="J3" s="65" t="s">
        <v>24</v>
      </c>
      <c r="K3" s="58" t="s">
        <v>177</v>
      </c>
      <c r="L3" s="57" t="s">
        <v>178</v>
      </c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</row>
    <row r="4" spans="2:30" x14ac:dyDescent="0.2">
      <c r="B4" s="124" t="s">
        <v>14</v>
      </c>
      <c r="C4" s="18" t="s">
        <v>35</v>
      </c>
      <c r="D4" s="61">
        <v>67</v>
      </c>
      <c r="E4" s="7">
        <v>1</v>
      </c>
      <c r="F4" s="131">
        <v>0.09</v>
      </c>
      <c r="G4" s="112">
        <f>F4*$F$24</f>
        <v>180</v>
      </c>
      <c r="H4" s="25">
        <v>0</v>
      </c>
      <c r="I4" s="21">
        <f>H4*E4</f>
        <v>0</v>
      </c>
      <c r="J4" s="38">
        <f>I4*D4</f>
        <v>0</v>
      </c>
      <c r="K4" s="145">
        <f>SUM(I4:I6)</f>
        <v>180</v>
      </c>
      <c r="L4" s="140">
        <f>SUM(I4:I9)</f>
        <v>499.99999999999955</v>
      </c>
    </row>
    <row r="5" spans="2:30" x14ac:dyDescent="0.2">
      <c r="B5" s="125"/>
      <c r="C5" s="15" t="s">
        <v>36</v>
      </c>
      <c r="D5" s="62">
        <v>56</v>
      </c>
      <c r="E5" s="8">
        <v>6</v>
      </c>
      <c r="F5" s="132"/>
      <c r="G5" s="113"/>
      <c r="H5" s="26">
        <v>2</v>
      </c>
      <c r="I5" s="22">
        <f t="shared" ref="I5:I21" si="0">H5*E5</f>
        <v>12</v>
      </c>
      <c r="J5" s="39">
        <f t="shared" ref="J5:J21" si="1">I5*D5</f>
        <v>672</v>
      </c>
      <c r="K5" s="120"/>
      <c r="L5" s="141"/>
    </row>
    <row r="6" spans="2:30" x14ac:dyDescent="0.2">
      <c r="B6" s="125"/>
      <c r="C6" s="16" t="s">
        <v>2</v>
      </c>
      <c r="D6" s="63">
        <v>53</v>
      </c>
      <c r="E6" s="14">
        <v>24</v>
      </c>
      <c r="F6" s="133"/>
      <c r="G6" s="114"/>
      <c r="H6" s="27">
        <v>7</v>
      </c>
      <c r="I6" s="23">
        <f t="shared" si="0"/>
        <v>168</v>
      </c>
      <c r="J6" s="40">
        <f t="shared" si="1"/>
        <v>8904</v>
      </c>
      <c r="K6" s="121"/>
      <c r="L6" s="141"/>
    </row>
    <row r="7" spans="2:30" x14ac:dyDescent="0.2">
      <c r="B7" s="125"/>
      <c r="C7" s="76" t="s">
        <v>1</v>
      </c>
      <c r="D7" s="77">
        <v>65</v>
      </c>
      <c r="E7" s="78">
        <v>1</v>
      </c>
      <c r="F7" s="134">
        <v>0.15</v>
      </c>
      <c r="G7" s="115">
        <f>F7*$F$24</f>
        <v>300</v>
      </c>
      <c r="H7" s="79">
        <v>1.9999999999995692</v>
      </c>
      <c r="I7" s="80">
        <f t="shared" si="0"/>
        <v>1.9999999999995692</v>
      </c>
      <c r="J7" s="81">
        <f t="shared" si="1"/>
        <v>129.999999999972</v>
      </c>
      <c r="K7" s="122">
        <f>SUM(I7:I9)</f>
        <v>319.99999999999955</v>
      </c>
      <c r="L7" s="141"/>
    </row>
    <row r="8" spans="2:30" x14ac:dyDescent="0.2">
      <c r="B8" s="125"/>
      <c r="C8" s="82" t="s">
        <v>20</v>
      </c>
      <c r="D8" s="77">
        <v>55</v>
      </c>
      <c r="E8" s="78">
        <v>6</v>
      </c>
      <c r="F8" s="134"/>
      <c r="G8" s="115"/>
      <c r="H8" s="79">
        <v>1</v>
      </c>
      <c r="I8" s="80">
        <f t="shared" si="0"/>
        <v>6</v>
      </c>
      <c r="J8" s="81">
        <f t="shared" si="1"/>
        <v>330</v>
      </c>
      <c r="K8" s="122"/>
      <c r="L8" s="141"/>
    </row>
    <row r="9" spans="2:30" ht="13.5" thickBot="1" x14ac:dyDescent="0.25">
      <c r="B9" s="126"/>
      <c r="C9" s="83" t="s">
        <v>3</v>
      </c>
      <c r="D9" s="84">
        <v>52</v>
      </c>
      <c r="E9" s="85">
        <v>24</v>
      </c>
      <c r="F9" s="135"/>
      <c r="G9" s="116"/>
      <c r="H9" s="86">
        <v>13</v>
      </c>
      <c r="I9" s="87">
        <f t="shared" si="0"/>
        <v>312</v>
      </c>
      <c r="J9" s="88">
        <f t="shared" si="1"/>
        <v>16224</v>
      </c>
      <c r="K9" s="146"/>
      <c r="L9" s="142"/>
    </row>
    <row r="10" spans="2:30" ht="13.5" thickTop="1" x14ac:dyDescent="0.2">
      <c r="B10" s="127" t="s">
        <v>15</v>
      </c>
      <c r="C10" s="19" t="s">
        <v>21</v>
      </c>
      <c r="D10" s="64">
        <v>27</v>
      </c>
      <c r="E10" s="17">
        <v>1</v>
      </c>
      <c r="F10" s="148">
        <v>0.09</v>
      </c>
      <c r="G10" s="117">
        <f>F10*$F$24</f>
        <v>180</v>
      </c>
      <c r="H10" s="28">
        <v>0</v>
      </c>
      <c r="I10" s="24">
        <f t="shared" si="0"/>
        <v>0</v>
      </c>
      <c r="J10" s="41">
        <f t="shared" si="1"/>
        <v>0</v>
      </c>
      <c r="K10" s="147">
        <f>SUM(I10:I12)</f>
        <v>192</v>
      </c>
      <c r="L10" s="143">
        <f>SUM(I10:I15)</f>
        <v>800</v>
      </c>
    </row>
    <row r="11" spans="2:30" x14ac:dyDescent="0.2">
      <c r="B11" s="125"/>
      <c r="C11" s="15" t="s">
        <v>0</v>
      </c>
      <c r="D11" s="62">
        <v>24.9</v>
      </c>
      <c r="E11" s="8">
        <v>6</v>
      </c>
      <c r="F11" s="132"/>
      <c r="G11" s="113"/>
      <c r="H11" s="26">
        <v>0</v>
      </c>
      <c r="I11" s="22">
        <f t="shared" si="0"/>
        <v>0</v>
      </c>
      <c r="J11" s="39">
        <f t="shared" si="1"/>
        <v>0</v>
      </c>
      <c r="K11" s="120"/>
      <c r="L11" s="141"/>
    </row>
    <row r="12" spans="2:30" x14ac:dyDescent="0.2">
      <c r="B12" s="125"/>
      <c r="C12" s="16" t="s">
        <v>2</v>
      </c>
      <c r="D12" s="63">
        <v>22</v>
      </c>
      <c r="E12" s="14">
        <v>24</v>
      </c>
      <c r="F12" s="133"/>
      <c r="G12" s="114"/>
      <c r="H12" s="27">
        <v>8</v>
      </c>
      <c r="I12" s="23">
        <f t="shared" si="0"/>
        <v>192</v>
      </c>
      <c r="J12" s="40">
        <f t="shared" si="1"/>
        <v>4224</v>
      </c>
      <c r="K12" s="121"/>
      <c r="L12" s="141"/>
    </row>
    <row r="13" spans="2:30" x14ac:dyDescent="0.2">
      <c r="B13" s="125"/>
      <c r="C13" s="76" t="s">
        <v>7</v>
      </c>
      <c r="D13" s="77">
        <v>23.8</v>
      </c>
      <c r="E13" s="78">
        <v>1</v>
      </c>
      <c r="F13" s="134">
        <v>0.15</v>
      </c>
      <c r="G13" s="115">
        <f>F13*$F$24</f>
        <v>300</v>
      </c>
      <c r="H13" s="79">
        <v>2.0000000000000533</v>
      </c>
      <c r="I13" s="80">
        <f t="shared" si="0"/>
        <v>2.0000000000000533</v>
      </c>
      <c r="J13" s="81">
        <f t="shared" si="1"/>
        <v>47.600000000001273</v>
      </c>
      <c r="K13" s="122">
        <f>SUM(I13:I15)</f>
        <v>608</v>
      </c>
      <c r="L13" s="141"/>
    </row>
    <row r="14" spans="2:30" x14ac:dyDescent="0.2">
      <c r="B14" s="125"/>
      <c r="C14" s="82" t="s">
        <v>6</v>
      </c>
      <c r="D14" s="77">
        <v>21.7</v>
      </c>
      <c r="E14" s="78">
        <v>6</v>
      </c>
      <c r="F14" s="134"/>
      <c r="G14" s="115"/>
      <c r="H14" s="79">
        <v>1</v>
      </c>
      <c r="I14" s="80">
        <f t="shared" si="0"/>
        <v>6</v>
      </c>
      <c r="J14" s="81">
        <f t="shared" si="1"/>
        <v>130.19999999999999</v>
      </c>
      <c r="K14" s="122"/>
      <c r="L14" s="141"/>
    </row>
    <row r="15" spans="2:30" ht="13.5" thickBot="1" x14ac:dyDescent="0.25">
      <c r="B15" s="126"/>
      <c r="C15" s="83" t="s">
        <v>3</v>
      </c>
      <c r="D15" s="84">
        <v>21</v>
      </c>
      <c r="E15" s="85">
        <v>24</v>
      </c>
      <c r="F15" s="135"/>
      <c r="G15" s="116"/>
      <c r="H15" s="86">
        <v>25</v>
      </c>
      <c r="I15" s="87">
        <f t="shared" si="0"/>
        <v>600</v>
      </c>
      <c r="J15" s="88">
        <f t="shared" si="1"/>
        <v>12600</v>
      </c>
      <c r="K15" s="146"/>
      <c r="L15" s="142"/>
    </row>
    <row r="16" spans="2:30" ht="13.5" thickTop="1" x14ac:dyDescent="0.2">
      <c r="B16" s="125" t="s">
        <v>13</v>
      </c>
      <c r="C16" s="20" t="s">
        <v>26</v>
      </c>
      <c r="D16" s="62">
        <v>9.5</v>
      </c>
      <c r="E16" s="8">
        <v>1</v>
      </c>
      <c r="F16" s="132">
        <v>0.09</v>
      </c>
      <c r="G16" s="117">
        <f>F16*$F$24</f>
        <v>180</v>
      </c>
      <c r="H16" s="26">
        <v>0</v>
      </c>
      <c r="I16" s="22">
        <f t="shared" si="0"/>
        <v>0</v>
      </c>
      <c r="J16" s="39">
        <f t="shared" si="1"/>
        <v>0</v>
      </c>
      <c r="K16" s="120">
        <f>SUM(I16:I18)</f>
        <v>192</v>
      </c>
      <c r="L16" s="141">
        <f>SUM(I16:I21)</f>
        <v>700</v>
      </c>
    </row>
    <row r="17" spans="2:12" x14ac:dyDescent="0.2">
      <c r="B17" s="125"/>
      <c r="C17" s="15" t="s">
        <v>4</v>
      </c>
      <c r="D17" s="62">
        <v>8.3000000000000007</v>
      </c>
      <c r="E17" s="8">
        <v>6</v>
      </c>
      <c r="F17" s="132"/>
      <c r="G17" s="113"/>
      <c r="H17" s="26">
        <v>0</v>
      </c>
      <c r="I17" s="22">
        <f t="shared" si="0"/>
        <v>0</v>
      </c>
      <c r="J17" s="39">
        <f t="shared" si="1"/>
        <v>0</v>
      </c>
      <c r="K17" s="120"/>
      <c r="L17" s="141"/>
    </row>
    <row r="18" spans="2:12" x14ac:dyDescent="0.2">
      <c r="B18" s="125"/>
      <c r="C18" s="16" t="s">
        <v>2</v>
      </c>
      <c r="D18" s="63">
        <v>7.8</v>
      </c>
      <c r="E18" s="14">
        <v>24</v>
      </c>
      <c r="F18" s="133"/>
      <c r="G18" s="114"/>
      <c r="H18" s="27">
        <v>8</v>
      </c>
      <c r="I18" s="23">
        <f t="shared" si="0"/>
        <v>192</v>
      </c>
      <c r="J18" s="40">
        <f t="shared" si="1"/>
        <v>1497.6</v>
      </c>
      <c r="K18" s="121"/>
      <c r="L18" s="141"/>
    </row>
    <row r="19" spans="2:12" x14ac:dyDescent="0.2">
      <c r="B19" s="125"/>
      <c r="C19" s="76" t="s">
        <v>37</v>
      </c>
      <c r="D19" s="77">
        <v>9.3000000000000007</v>
      </c>
      <c r="E19" s="78">
        <v>1</v>
      </c>
      <c r="F19" s="134">
        <v>0.15</v>
      </c>
      <c r="G19" s="150">
        <f>F19*$F$24</f>
        <v>300</v>
      </c>
      <c r="H19" s="79">
        <v>4.0000000000000302</v>
      </c>
      <c r="I19" s="80">
        <f t="shared" si="0"/>
        <v>4.0000000000000302</v>
      </c>
      <c r="J19" s="81">
        <f t="shared" si="1"/>
        <v>37.200000000000287</v>
      </c>
      <c r="K19" s="122">
        <f>SUM(I19:I21)</f>
        <v>508.00000000000006</v>
      </c>
      <c r="L19" s="141"/>
    </row>
    <row r="20" spans="2:12" x14ac:dyDescent="0.2">
      <c r="B20" s="125"/>
      <c r="C20" s="82" t="s">
        <v>38</v>
      </c>
      <c r="D20" s="77">
        <v>8</v>
      </c>
      <c r="E20" s="78">
        <v>6</v>
      </c>
      <c r="F20" s="134"/>
      <c r="G20" s="150"/>
      <c r="H20" s="79">
        <v>0</v>
      </c>
      <c r="I20" s="80">
        <f t="shared" si="0"/>
        <v>0</v>
      </c>
      <c r="J20" s="81">
        <f t="shared" si="1"/>
        <v>0</v>
      </c>
      <c r="K20" s="122"/>
      <c r="L20" s="141"/>
    </row>
    <row r="21" spans="2:12" ht="13.5" thickBot="1" x14ac:dyDescent="0.25">
      <c r="B21" s="128"/>
      <c r="C21" s="89" t="s">
        <v>3</v>
      </c>
      <c r="D21" s="90">
        <v>7.7</v>
      </c>
      <c r="E21" s="91">
        <v>24</v>
      </c>
      <c r="F21" s="149"/>
      <c r="G21" s="151"/>
      <c r="H21" s="92">
        <v>21</v>
      </c>
      <c r="I21" s="93">
        <f t="shared" si="0"/>
        <v>504</v>
      </c>
      <c r="J21" s="94">
        <f t="shared" si="1"/>
        <v>3880.8</v>
      </c>
      <c r="K21" s="123"/>
      <c r="L21" s="144"/>
    </row>
    <row r="22" spans="2:12" ht="13.5" thickBot="1" x14ac:dyDescent="0.25">
      <c r="C22" s="6"/>
      <c r="H22" s="44"/>
    </row>
    <row r="23" spans="2:12" ht="12.75" customHeight="1" x14ac:dyDescent="0.2">
      <c r="B23" s="31"/>
      <c r="C23" s="45"/>
      <c r="D23" s="46"/>
      <c r="E23" s="35"/>
      <c r="F23" s="35"/>
      <c r="G23" s="35"/>
    </row>
    <row r="24" spans="2:12" ht="13.5" thickBot="1" x14ac:dyDescent="0.25">
      <c r="B24" s="31" t="s">
        <v>30</v>
      </c>
      <c r="C24" s="45"/>
      <c r="D24" s="46"/>
      <c r="E24" s="32">
        <v>1</v>
      </c>
      <c r="F24" s="96">
        <v>2000</v>
      </c>
      <c r="G24" s="35"/>
    </row>
    <row r="25" spans="2:12" x14ac:dyDescent="0.2">
      <c r="B25" s="70"/>
      <c r="C25" s="45"/>
      <c r="D25" s="46"/>
      <c r="E25" s="34"/>
      <c r="F25" s="35"/>
      <c r="G25" s="35"/>
      <c r="I25" s="129" t="s">
        <v>16</v>
      </c>
      <c r="J25" s="118" t="s">
        <v>17</v>
      </c>
      <c r="K25" s="136" t="s">
        <v>33</v>
      </c>
      <c r="L25" s="137"/>
    </row>
    <row r="26" spans="2:12" x14ac:dyDescent="0.2">
      <c r="B26" s="31" t="s">
        <v>8</v>
      </c>
      <c r="C26" s="45"/>
      <c r="D26" s="46"/>
      <c r="E26" s="32">
        <v>0.25</v>
      </c>
      <c r="F26" s="97">
        <f>E26*$F$24</f>
        <v>500</v>
      </c>
      <c r="G26" s="35"/>
      <c r="I26" s="130"/>
      <c r="J26" s="119"/>
      <c r="K26" s="138"/>
      <c r="L26" s="139"/>
    </row>
    <row r="27" spans="2:12" x14ac:dyDescent="0.2">
      <c r="B27" s="31" t="s">
        <v>9</v>
      </c>
      <c r="C27" s="45"/>
      <c r="D27" s="46"/>
      <c r="E27" s="32">
        <v>0.45</v>
      </c>
      <c r="F27" s="97">
        <f>E27*$F$24</f>
        <v>900</v>
      </c>
      <c r="G27" s="35"/>
      <c r="I27" s="130"/>
      <c r="J27" s="119"/>
      <c r="K27" s="138"/>
      <c r="L27" s="139"/>
    </row>
    <row r="28" spans="2:12" ht="15" customHeight="1" thickBot="1" x14ac:dyDescent="0.25">
      <c r="B28" s="31" t="s">
        <v>10</v>
      </c>
      <c r="C28" s="45"/>
      <c r="D28" s="46"/>
      <c r="E28" s="32">
        <v>0.55000000000000004</v>
      </c>
      <c r="F28" s="97">
        <f>E28*$F$24</f>
        <v>1100</v>
      </c>
      <c r="G28" s="35"/>
      <c r="I28" s="42">
        <f>K4+K10+K16</f>
        <v>564</v>
      </c>
      <c r="J28" s="95">
        <f>K7+K13+K19</f>
        <v>1435.9999999999995</v>
      </c>
      <c r="K28" s="98">
        <f>I28+J28</f>
        <v>1999.9999999999995</v>
      </c>
      <c r="L28" s="99"/>
    </row>
    <row r="29" spans="2:12" x14ac:dyDescent="0.2">
      <c r="B29" s="31" t="s">
        <v>11</v>
      </c>
      <c r="C29" s="45"/>
      <c r="D29" s="46"/>
      <c r="E29" s="32">
        <v>0.75</v>
      </c>
      <c r="F29" s="97">
        <f>E29*$F$24</f>
        <v>1500</v>
      </c>
      <c r="G29" s="35"/>
      <c r="K29" s="37"/>
    </row>
    <row r="30" spans="2:12" ht="12.75" customHeight="1" thickBot="1" x14ac:dyDescent="0.25">
      <c r="B30" s="31"/>
      <c r="C30" s="45"/>
      <c r="D30" s="46"/>
      <c r="E30" s="34"/>
      <c r="F30" s="36"/>
      <c r="G30" s="35"/>
    </row>
    <row r="31" spans="2:12" ht="13.5" customHeight="1" x14ac:dyDescent="0.2">
      <c r="B31" s="31" t="s">
        <v>31</v>
      </c>
      <c r="C31" s="45"/>
      <c r="D31" s="46"/>
      <c r="E31" s="32">
        <v>0.15</v>
      </c>
      <c r="F31" s="97">
        <f>E31*$F$24</f>
        <v>300</v>
      </c>
      <c r="G31" s="35"/>
      <c r="I31" s="100" t="s">
        <v>18</v>
      </c>
      <c r="J31" s="101"/>
      <c r="K31" s="101"/>
      <c r="L31" s="102"/>
    </row>
    <row r="32" spans="2:12" x14ac:dyDescent="0.2">
      <c r="B32" s="31" t="s">
        <v>28</v>
      </c>
      <c r="C32" s="31"/>
      <c r="D32" s="46"/>
      <c r="E32" s="32">
        <v>0.4</v>
      </c>
      <c r="F32" s="97">
        <f>E32*$F$24</f>
        <v>800</v>
      </c>
      <c r="G32" s="35"/>
      <c r="I32" s="103" t="s">
        <v>19</v>
      </c>
      <c r="J32" s="104"/>
      <c r="K32" s="104"/>
      <c r="L32" s="105"/>
    </row>
    <row r="33" spans="2:12" x14ac:dyDescent="0.2">
      <c r="B33" s="31" t="s">
        <v>22</v>
      </c>
      <c r="C33" s="45"/>
      <c r="D33" s="46"/>
      <c r="E33" s="32">
        <v>0.35</v>
      </c>
      <c r="F33" s="97">
        <f>E33*$F$24</f>
        <v>700</v>
      </c>
      <c r="G33" s="35"/>
      <c r="I33" s="106">
        <f>SUM(J4:J21)</f>
        <v>48677.399999999972</v>
      </c>
      <c r="J33" s="107"/>
      <c r="K33" s="107"/>
      <c r="L33" s="108"/>
    </row>
    <row r="34" spans="2:12" ht="13.5" thickBot="1" x14ac:dyDescent="0.25">
      <c r="B34" s="31"/>
      <c r="C34" s="45"/>
      <c r="D34" s="46"/>
      <c r="E34" s="32"/>
      <c r="F34" s="32"/>
      <c r="G34" s="33"/>
      <c r="I34" s="109"/>
      <c r="J34" s="110"/>
      <c r="K34" s="110"/>
      <c r="L34" s="111"/>
    </row>
    <row r="35" spans="2:12" x14ac:dyDescent="0.2">
      <c r="B35" s="71" t="s">
        <v>29</v>
      </c>
      <c r="C35" s="45"/>
      <c r="D35" s="46"/>
      <c r="E35" s="35"/>
      <c r="F35" s="35"/>
      <c r="G35" s="35"/>
    </row>
    <row r="36" spans="2:12" x14ac:dyDescent="0.2">
      <c r="B36" s="31"/>
      <c r="C36" s="45"/>
      <c r="D36" s="46"/>
      <c r="E36" s="35"/>
      <c r="F36" s="35"/>
      <c r="G36" s="35"/>
    </row>
    <row r="38" spans="2:12" x14ac:dyDescent="0.2">
      <c r="C38" s="75" t="s">
        <v>204</v>
      </c>
    </row>
    <row r="39" spans="2:12" x14ac:dyDescent="0.2">
      <c r="C39" s="72"/>
    </row>
    <row r="40" spans="2:12" x14ac:dyDescent="0.2">
      <c r="C40" s="72" t="s">
        <v>205</v>
      </c>
      <c r="D40" s="73" t="s">
        <v>208</v>
      </c>
    </row>
    <row r="41" spans="2:12" x14ac:dyDescent="0.2">
      <c r="C41" s="72" t="s">
        <v>190</v>
      </c>
      <c r="D41" s="74"/>
    </row>
    <row r="42" spans="2:12" x14ac:dyDescent="0.2">
      <c r="C42" s="72"/>
      <c r="D42" s="74"/>
    </row>
    <row r="43" spans="2:12" x14ac:dyDescent="0.2">
      <c r="C43" s="72" t="s">
        <v>191</v>
      </c>
      <c r="D43" s="74"/>
    </row>
    <row r="44" spans="2:12" x14ac:dyDescent="0.2">
      <c r="C44" s="72" t="s">
        <v>192</v>
      </c>
      <c r="D44" s="74"/>
    </row>
    <row r="45" spans="2:12" x14ac:dyDescent="0.2">
      <c r="C45" s="72"/>
      <c r="D45" s="74"/>
    </row>
    <row r="46" spans="2:12" x14ac:dyDescent="0.2">
      <c r="C46" s="72" t="s">
        <v>193</v>
      </c>
      <c r="D46" s="74"/>
    </row>
    <row r="47" spans="2:12" x14ac:dyDescent="0.2">
      <c r="C47" s="72" t="s">
        <v>194</v>
      </c>
      <c r="D47" s="74"/>
    </row>
    <row r="48" spans="2:12" x14ac:dyDescent="0.2">
      <c r="C48" s="72"/>
      <c r="D48" s="74"/>
    </row>
    <row r="49" spans="3:4" x14ac:dyDescent="0.2">
      <c r="C49" s="72" t="s">
        <v>195</v>
      </c>
      <c r="D49" s="74"/>
    </row>
    <row r="50" spans="3:4" x14ac:dyDescent="0.2">
      <c r="C50" s="72" t="s">
        <v>196</v>
      </c>
      <c r="D50" s="74"/>
    </row>
    <row r="51" spans="3:4" x14ac:dyDescent="0.2">
      <c r="C51" s="72" t="s">
        <v>197</v>
      </c>
      <c r="D51" s="74"/>
    </row>
    <row r="52" spans="3:4" x14ac:dyDescent="0.2">
      <c r="C52" s="72" t="s">
        <v>198</v>
      </c>
      <c r="D52" s="74"/>
    </row>
    <row r="53" spans="3:4" x14ac:dyDescent="0.2">
      <c r="C53" s="72" t="s">
        <v>199</v>
      </c>
      <c r="D53" s="74"/>
    </row>
    <row r="54" spans="3:4" x14ac:dyDescent="0.2">
      <c r="C54" s="72" t="s">
        <v>200</v>
      </c>
      <c r="D54" s="74"/>
    </row>
    <row r="55" spans="3:4" x14ac:dyDescent="0.2">
      <c r="C55" s="72"/>
      <c r="D55" s="74"/>
    </row>
    <row r="56" spans="3:4" x14ac:dyDescent="0.2">
      <c r="C56" s="72" t="s">
        <v>206</v>
      </c>
      <c r="D56" s="73" t="s">
        <v>207</v>
      </c>
    </row>
    <row r="57" spans="3:4" x14ac:dyDescent="0.2">
      <c r="C57" s="72"/>
    </row>
    <row r="58" spans="3:4" x14ac:dyDescent="0.2">
      <c r="C58" s="72" t="s">
        <v>201</v>
      </c>
    </row>
    <row r="59" spans="3:4" x14ac:dyDescent="0.2">
      <c r="C59" s="72" t="s">
        <v>202</v>
      </c>
    </row>
    <row r="60" spans="3:4" x14ac:dyDescent="0.2">
      <c r="C60" s="72" t="s">
        <v>203</v>
      </c>
    </row>
  </sheetData>
  <mergeCells count="31">
    <mergeCell ref="K4:K6"/>
    <mergeCell ref="K7:K9"/>
    <mergeCell ref="K10:K12"/>
    <mergeCell ref="K13:K15"/>
    <mergeCell ref="F10:F12"/>
    <mergeCell ref="F13:F15"/>
    <mergeCell ref="B4:B9"/>
    <mergeCell ref="B10:B15"/>
    <mergeCell ref="B16:B21"/>
    <mergeCell ref="I25:I27"/>
    <mergeCell ref="F4:F6"/>
    <mergeCell ref="F7:F9"/>
    <mergeCell ref="F16:F18"/>
    <mergeCell ref="F19:F21"/>
    <mergeCell ref="G19:G21"/>
    <mergeCell ref="K28:L28"/>
    <mergeCell ref="I31:L31"/>
    <mergeCell ref="I32:L32"/>
    <mergeCell ref="I33:L34"/>
    <mergeCell ref="G4:G6"/>
    <mergeCell ref="G7:G9"/>
    <mergeCell ref="G10:G12"/>
    <mergeCell ref="G13:G15"/>
    <mergeCell ref="G16:G18"/>
    <mergeCell ref="J25:J27"/>
    <mergeCell ref="K16:K18"/>
    <mergeCell ref="K19:K21"/>
    <mergeCell ref="K25:L27"/>
    <mergeCell ref="L4:L9"/>
    <mergeCell ref="L10:L15"/>
    <mergeCell ref="L16:L21"/>
  </mergeCells>
  <phoneticPr fontId="2" type="noConversion"/>
  <printOptions horizontalCentered="1" verticalCentered="1"/>
  <pageMargins left="0.28000000000000003" right="0.2" top="0.47" bottom="0.55118110236220474" header="0.39" footer="0.43307086614173229"/>
  <pageSetup paperSize="9" orientation="landscape" horizontalDpi="1200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78"/>
  <sheetViews>
    <sheetView showGridLines="0" topLeftCell="A58" workbookViewId="0">
      <selection activeCell="C91" sqref="C90:C91"/>
    </sheetView>
  </sheetViews>
  <sheetFormatPr defaultRowHeight="12.75" x14ac:dyDescent="0.2"/>
  <cols>
    <col min="1" max="1" width="2.28515625" customWidth="1"/>
    <col min="2" max="2" width="6.85546875" customWidth="1"/>
    <col min="3" max="3" width="67.85546875" bestFit="1" customWidth="1"/>
    <col min="4" max="4" width="15" bestFit="1" customWidth="1"/>
    <col min="5" max="5" width="14.140625" bestFit="1" customWidth="1"/>
    <col min="6" max="6" width="11.5703125" bestFit="1" customWidth="1"/>
    <col min="7" max="7" width="12.7109375" bestFit="1" customWidth="1"/>
  </cols>
  <sheetData>
    <row r="2" spans="1:5" ht="13.5" thickBot="1" x14ac:dyDescent="0.25">
      <c r="A2" t="s">
        <v>39</v>
      </c>
    </row>
    <row r="3" spans="1:5" ht="13.5" thickBot="1" x14ac:dyDescent="0.25">
      <c r="B3" s="49" t="s">
        <v>40</v>
      </c>
      <c r="C3" s="49" t="s">
        <v>41</v>
      </c>
      <c r="D3" s="49" t="s">
        <v>42</v>
      </c>
      <c r="E3" s="49" t="s">
        <v>43</v>
      </c>
    </row>
    <row r="4" spans="1:5" ht="13.5" thickBot="1" x14ac:dyDescent="0.25">
      <c r="B4" s="48" t="s">
        <v>50</v>
      </c>
      <c r="C4" s="48" t="s">
        <v>51</v>
      </c>
      <c r="D4" s="51">
        <v>48677.4</v>
      </c>
      <c r="E4" s="51">
        <v>48677.4</v>
      </c>
    </row>
    <row r="6" spans="1:5" ht="13.5" thickBot="1" x14ac:dyDescent="0.25">
      <c r="A6" t="s">
        <v>44</v>
      </c>
    </row>
    <row r="7" spans="1:5" ht="13.5" thickBot="1" x14ac:dyDescent="0.25">
      <c r="B7" s="49" t="s">
        <v>40</v>
      </c>
      <c r="C7" s="49" t="s">
        <v>41</v>
      </c>
      <c r="D7" s="49" t="s">
        <v>42</v>
      </c>
      <c r="E7" s="49" t="s">
        <v>43</v>
      </c>
    </row>
    <row r="8" spans="1:5" x14ac:dyDescent="0.2">
      <c r="B8" s="50" t="s">
        <v>52</v>
      </c>
      <c r="C8" s="50" t="s">
        <v>53</v>
      </c>
      <c r="D8" s="52">
        <v>1.2004286453759505E-14</v>
      </c>
      <c r="E8" s="52">
        <v>0</v>
      </c>
    </row>
    <row r="9" spans="1:5" x14ac:dyDescent="0.2">
      <c r="B9" s="50" t="s">
        <v>54</v>
      </c>
      <c r="C9" s="50" t="s">
        <v>55</v>
      </c>
      <c r="D9" s="52">
        <v>2</v>
      </c>
      <c r="E9" s="52">
        <v>2</v>
      </c>
    </row>
    <row r="10" spans="1:5" x14ac:dyDescent="0.2">
      <c r="B10" s="50" t="s">
        <v>56</v>
      </c>
      <c r="C10" s="50" t="s">
        <v>57</v>
      </c>
      <c r="D10" s="52">
        <v>7</v>
      </c>
      <c r="E10" s="52">
        <v>7</v>
      </c>
    </row>
    <row r="11" spans="1:5" x14ac:dyDescent="0.2">
      <c r="B11" s="50" t="s">
        <v>58</v>
      </c>
      <c r="C11" s="50" t="s">
        <v>59</v>
      </c>
      <c r="D11" s="52">
        <v>1.9999999999999549</v>
      </c>
      <c r="E11" s="52">
        <v>1.9999999999995692</v>
      </c>
    </row>
    <row r="12" spans="1:5" x14ac:dyDescent="0.2">
      <c r="B12" s="50" t="s">
        <v>60</v>
      </c>
      <c r="C12" s="50" t="s">
        <v>61</v>
      </c>
      <c r="D12" s="52">
        <v>1</v>
      </c>
      <c r="E12" s="52">
        <v>1</v>
      </c>
    </row>
    <row r="13" spans="1:5" x14ac:dyDescent="0.2">
      <c r="B13" s="50" t="s">
        <v>62</v>
      </c>
      <c r="C13" s="50" t="s">
        <v>63</v>
      </c>
      <c r="D13" s="52">
        <v>13</v>
      </c>
      <c r="E13" s="52">
        <v>13</v>
      </c>
    </row>
    <row r="14" spans="1:5" x14ac:dyDescent="0.2">
      <c r="B14" s="50" t="s">
        <v>64</v>
      </c>
      <c r="C14" s="50" t="s">
        <v>65</v>
      </c>
      <c r="D14" s="52">
        <v>0</v>
      </c>
      <c r="E14" s="52">
        <v>0</v>
      </c>
    </row>
    <row r="15" spans="1:5" x14ac:dyDescent="0.2">
      <c r="B15" s="50" t="s">
        <v>66</v>
      </c>
      <c r="C15" s="50" t="s">
        <v>67</v>
      </c>
      <c r="D15" s="52">
        <v>0</v>
      </c>
      <c r="E15" s="52">
        <v>0</v>
      </c>
    </row>
    <row r="16" spans="1:5" x14ac:dyDescent="0.2">
      <c r="B16" s="50" t="s">
        <v>68</v>
      </c>
      <c r="C16" s="50" t="s">
        <v>57</v>
      </c>
      <c r="D16" s="52">
        <v>8</v>
      </c>
      <c r="E16" s="52">
        <v>8</v>
      </c>
    </row>
    <row r="17" spans="1:7" x14ac:dyDescent="0.2">
      <c r="B17" s="50" t="s">
        <v>69</v>
      </c>
      <c r="C17" s="50" t="s">
        <v>70</v>
      </c>
      <c r="D17" s="52">
        <v>2.0000008174347825</v>
      </c>
      <c r="E17" s="52">
        <v>2.0000000000000533</v>
      </c>
    </row>
    <row r="18" spans="1:7" x14ac:dyDescent="0.2">
      <c r="B18" s="50" t="s">
        <v>71</v>
      </c>
      <c r="C18" s="50" t="s">
        <v>72</v>
      </c>
      <c r="D18" s="52">
        <v>0.99999986376087224</v>
      </c>
      <c r="E18" s="52">
        <v>1</v>
      </c>
    </row>
    <row r="19" spans="1:7" x14ac:dyDescent="0.2">
      <c r="B19" s="50" t="s">
        <v>73</v>
      </c>
      <c r="C19" s="50" t="s">
        <v>63</v>
      </c>
      <c r="D19" s="52">
        <v>25</v>
      </c>
      <c r="E19" s="52">
        <v>25</v>
      </c>
    </row>
    <row r="20" spans="1:7" x14ac:dyDescent="0.2">
      <c r="B20" s="50" t="s">
        <v>74</v>
      </c>
      <c r="C20" s="50" t="s">
        <v>75</v>
      </c>
      <c r="D20" s="52">
        <v>0</v>
      </c>
      <c r="E20" s="52">
        <v>0</v>
      </c>
    </row>
    <row r="21" spans="1:7" x14ac:dyDescent="0.2">
      <c r="B21" s="50" t="s">
        <v>76</v>
      </c>
      <c r="C21" s="50" t="s">
        <v>77</v>
      </c>
      <c r="D21" s="52">
        <v>0</v>
      </c>
      <c r="E21" s="52">
        <v>0</v>
      </c>
    </row>
    <row r="22" spans="1:7" x14ac:dyDescent="0.2">
      <c r="B22" s="50" t="s">
        <v>78</v>
      </c>
      <c r="C22" s="50" t="s">
        <v>57</v>
      </c>
      <c r="D22" s="52">
        <v>8</v>
      </c>
      <c r="E22" s="52">
        <v>8</v>
      </c>
    </row>
    <row r="23" spans="1:7" x14ac:dyDescent="0.2">
      <c r="B23" s="50" t="s">
        <v>79</v>
      </c>
      <c r="C23" s="50" t="s">
        <v>80</v>
      </c>
      <c r="D23" s="52">
        <v>3.9999999999999694</v>
      </c>
      <c r="E23" s="52">
        <v>4.0000000000000302</v>
      </c>
    </row>
    <row r="24" spans="1:7" x14ac:dyDescent="0.2">
      <c r="B24" s="50" t="s">
        <v>81</v>
      </c>
      <c r="C24" s="50" t="s">
        <v>82</v>
      </c>
      <c r="D24" s="52">
        <v>0</v>
      </c>
      <c r="E24" s="52">
        <v>0</v>
      </c>
    </row>
    <row r="25" spans="1:7" ht="13.5" thickBot="1" x14ac:dyDescent="0.25">
      <c r="B25" s="48" t="s">
        <v>83</v>
      </c>
      <c r="C25" s="48" t="s">
        <v>63</v>
      </c>
      <c r="D25" s="53">
        <v>21</v>
      </c>
      <c r="E25" s="53">
        <v>21</v>
      </c>
    </row>
    <row r="27" spans="1:7" ht="13.5" thickBot="1" x14ac:dyDescent="0.25">
      <c r="A27" t="s">
        <v>45</v>
      </c>
    </row>
    <row r="28" spans="1:7" ht="13.5" thickBot="1" x14ac:dyDescent="0.25">
      <c r="B28" s="49" t="s">
        <v>40</v>
      </c>
      <c r="C28" s="49" t="s">
        <v>41</v>
      </c>
      <c r="D28" s="49" t="s">
        <v>46</v>
      </c>
      <c r="E28" s="49" t="s">
        <v>47</v>
      </c>
      <c r="F28" s="49" t="s">
        <v>48</v>
      </c>
      <c r="G28" s="49" t="s">
        <v>49</v>
      </c>
    </row>
    <row r="29" spans="1:7" x14ac:dyDescent="0.2">
      <c r="B29" s="50" t="s">
        <v>84</v>
      </c>
      <c r="C29" s="50" t="s">
        <v>85</v>
      </c>
      <c r="D29" s="52">
        <v>1436</v>
      </c>
      <c r="E29" s="50" t="s">
        <v>86</v>
      </c>
      <c r="F29" s="50" t="s">
        <v>87</v>
      </c>
      <c r="G29" s="52">
        <v>536</v>
      </c>
    </row>
    <row r="30" spans="1:7" x14ac:dyDescent="0.2">
      <c r="B30" s="50" t="s">
        <v>88</v>
      </c>
      <c r="C30" s="50" t="s">
        <v>89</v>
      </c>
      <c r="D30" s="52">
        <v>700</v>
      </c>
      <c r="E30" s="50" t="s">
        <v>90</v>
      </c>
      <c r="F30" s="50" t="s">
        <v>91</v>
      </c>
      <c r="G30" s="50">
        <v>0</v>
      </c>
    </row>
    <row r="31" spans="1:7" x14ac:dyDescent="0.2">
      <c r="B31" s="50" t="s">
        <v>92</v>
      </c>
      <c r="C31" s="50" t="s">
        <v>93</v>
      </c>
      <c r="D31" s="52">
        <v>508</v>
      </c>
      <c r="E31" s="50" t="s">
        <v>94</v>
      </c>
      <c r="F31" s="50" t="s">
        <v>87</v>
      </c>
      <c r="G31" s="52">
        <v>208</v>
      </c>
    </row>
    <row r="32" spans="1:7" x14ac:dyDescent="0.2">
      <c r="B32" s="50" t="s">
        <v>95</v>
      </c>
      <c r="C32" s="50" t="s">
        <v>96</v>
      </c>
      <c r="D32" s="52">
        <v>500</v>
      </c>
      <c r="E32" s="50" t="s">
        <v>97</v>
      </c>
      <c r="F32" s="50" t="s">
        <v>87</v>
      </c>
      <c r="G32" s="52">
        <v>200</v>
      </c>
    </row>
    <row r="33" spans="2:7" x14ac:dyDescent="0.2">
      <c r="B33" s="50" t="s">
        <v>98</v>
      </c>
      <c r="C33" s="50" t="s">
        <v>99</v>
      </c>
      <c r="D33" s="52">
        <v>2000</v>
      </c>
      <c r="E33" s="50" t="s">
        <v>100</v>
      </c>
      <c r="F33" s="50" t="s">
        <v>87</v>
      </c>
      <c r="G33" s="50">
        <v>0</v>
      </c>
    </row>
    <row r="34" spans="2:7" x14ac:dyDescent="0.2">
      <c r="B34" s="50" t="s">
        <v>84</v>
      </c>
      <c r="C34" s="50" t="s">
        <v>85</v>
      </c>
      <c r="D34" s="52">
        <v>1436</v>
      </c>
      <c r="E34" s="50" t="s">
        <v>101</v>
      </c>
      <c r="F34" s="50" t="s">
        <v>87</v>
      </c>
      <c r="G34" s="50">
        <v>64.000000000000455</v>
      </c>
    </row>
    <row r="35" spans="2:7" x14ac:dyDescent="0.2">
      <c r="B35" s="50" t="s">
        <v>102</v>
      </c>
      <c r="C35" s="50" t="s">
        <v>103</v>
      </c>
      <c r="D35" s="52">
        <v>564</v>
      </c>
      <c r="E35" s="50" t="s">
        <v>104</v>
      </c>
      <c r="F35" s="50" t="s">
        <v>87</v>
      </c>
      <c r="G35" s="52">
        <v>64</v>
      </c>
    </row>
    <row r="36" spans="2:7" x14ac:dyDescent="0.2">
      <c r="B36" s="50" t="s">
        <v>102</v>
      </c>
      <c r="C36" s="50" t="s">
        <v>103</v>
      </c>
      <c r="D36" s="52">
        <v>564</v>
      </c>
      <c r="E36" s="50" t="s">
        <v>105</v>
      </c>
      <c r="F36" s="50" t="s">
        <v>87</v>
      </c>
      <c r="G36" s="50">
        <v>536</v>
      </c>
    </row>
    <row r="37" spans="2:7" x14ac:dyDescent="0.2">
      <c r="B37" s="50" t="s">
        <v>106</v>
      </c>
      <c r="C37" s="50" t="s">
        <v>107</v>
      </c>
      <c r="D37" s="52">
        <v>180</v>
      </c>
      <c r="E37" s="50" t="s">
        <v>108</v>
      </c>
      <c r="F37" s="50" t="s">
        <v>91</v>
      </c>
      <c r="G37" s="52">
        <v>0</v>
      </c>
    </row>
    <row r="38" spans="2:7" x14ac:dyDescent="0.2">
      <c r="B38" s="50" t="s">
        <v>109</v>
      </c>
      <c r="C38" s="50" t="s">
        <v>110</v>
      </c>
      <c r="D38" s="52">
        <v>320</v>
      </c>
      <c r="E38" s="50" t="s">
        <v>111</v>
      </c>
      <c r="F38" s="50" t="s">
        <v>87</v>
      </c>
      <c r="G38" s="52">
        <v>19.999999999999545</v>
      </c>
    </row>
    <row r="39" spans="2:7" x14ac:dyDescent="0.2">
      <c r="B39" s="50" t="s">
        <v>112</v>
      </c>
      <c r="C39" s="50" t="s">
        <v>113</v>
      </c>
      <c r="D39" s="52">
        <v>192</v>
      </c>
      <c r="E39" s="50" t="s">
        <v>114</v>
      </c>
      <c r="F39" s="50" t="s">
        <v>87</v>
      </c>
      <c r="G39" s="52">
        <v>12</v>
      </c>
    </row>
    <row r="40" spans="2:7" x14ac:dyDescent="0.2">
      <c r="B40" s="50" t="s">
        <v>115</v>
      </c>
      <c r="C40" s="50" t="s">
        <v>116</v>
      </c>
      <c r="D40" s="52">
        <v>608</v>
      </c>
      <c r="E40" s="50" t="s">
        <v>117</v>
      </c>
      <c r="F40" s="50" t="s">
        <v>87</v>
      </c>
      <c r="G40" s="52">
        <v>308</v>
      </c>
    </row>
    <row r="41" spans="2:7" x14ac:dyDescent="0.2">
      <c r="B41" s="50" t="s">
        <v>118</v>
      </c>
      <c r="C41" s="50" t="s">
        <v>119</v>
      </c>
      <c r="D41" s="52">
        <v>192</v>
      </c>
      <c r="E41" s="50" t="s">
        <v>120</v>
      </c>
      <c r="F41" s="50" t="s">
        <v>87</v>
      </c>
      <c r="G41" s="52">
        <v>12</v>
      </c>
    </row>
    <row r="42" spans="2:7" x14ac:dyDescent="0.2">
      <c r="B42" s="50" t="s">
        <v>121</v>
      </c>
      <c r="C42" s="50" t="s">
        <v>122</v>
      </c>
      <c r="D42" s="52">
        <v>800</v>
      </c>
      <c r="E42" s="50" t="s">
        <v>123</v>
      </c>
      <c r="F42" s="50" t="s">
        <v>91</v>
      </c>
      <c r="G42" s="50">
        <v>0</v>
      </c>
    </row>
    <row r="43" spans="2:7" x14ac:dyDescent="0.2">
      <c r="B43" s="50" t="s">
        <v>52</v>
      </c>
      <c r="C43" s="50" t="s">
        <v>53</v>
      </c>
      <c r="D43" s="52">
        <v>0</v>
      </c>
      <c r="E43" s="50" t="s">
        <v>124</v>
      </c>
      <c r="F43" s="50" t="s">
        <v>91</v>
      </c>
      <c r="G43" s="52">
        <v>0</v>
      </c>
    </row>
    <row r="44" spans="2:7" x14ac:dyDescent="0.2">
      <c r="B44" s="50" t="s">
        <v>54</v>
      </c>
      <c r="C44" s="50" t="s">
        <v>55</v>
      </c>
      <c r="D44" s="52">
        <v>2</v>
      </c>
      <c r="E44" s="50" t="s">
        <v>125</v>
      </c>
      <c r="F44" s="50" t="s">
        <v>87</v>
      </c>
      <c r="G44" s="52">
        <v>2</v>
      </c>
    </row>
    <row r="45" spans="2:7" x14ac:dyDescent="0.2">
      <c r="B45" s="50" t="s">
        <v>56</v>
      </c>
      <c r="C45" s="50" t="s">
        <v>57</v>
      </c>
      <c r="D45" s="52">
        <v>7</v>
      </c>
      <c r="E45" s="50" t="s">
        <v>126</v>
      </c>
      <c r="F45" s="50" t="s">
        <v>87</v>
      </c>
      <c r="G45" s="52">
        <v>7</v>
      </c>
    </row>
    <row r="46" spans="2:7" x14ac:dyDescent="0.2">
      <c r="B46" s="50" t="s">
        <v>58</v>
      </c>
      <c r="C46" s="50" t="s">
        <v>59</v>
      </c>
      <c r="D46" s="52">
        <v>1.9999999999995692</v>
      </c>
      <c r="E46" s="50" t="s">
        <v>127</v>
      </c>
      <c r="F46" s="50" t="s">
        <v>87</v>
      </c>
      <c r="G46" s="52">
        <v>1.9999999999995692</v>
      </c>
    </row>
    <row r="47" spans="2:7" x14ac:dyDescent="0.2">
      <c r="B47" s="50" t="s">
        <v>60</v>
      </c>
      <c r="C47" s="50" t="s">
        <v>61</v>
      </c>
      <c r="D47" s="52">
        <v>1</v>
      </c>
      <c r="E47" s="50" t="s">
        <v>128</v>
      </c>
      <c r="F47" s="50" t="s">
        <v>87</v>
      </c>
      <c r="G47" s="52">
        <v>1</v>
      </c>
    </row>
    <row r="48" spans="2:7" x14ac:dyDescent="0.2">
      <c r="B48" s="50" t="s">
        <v>62</v>
      </c>
      <c r="C48" s="50" t="s">
        <v>63</v>
      </c>
      <c r="D48" s="52">
        <v>13</v>
      </c>
      <c r="E48" s="50" t="s">
        <v>129</v>
      </c>
      <c r="F48" s="50" t="s">
        <v>87</v>
      </c>
      <c r="G48" s="52">
        <v>13</v>
      </c>
    </row>
    <row r="49" spans="2:7" x14ac:dyDescent="0.2">
      <c r="B49" s="50" t="s">
        <v>64</v>
      </c>
      <c r="C49" s="50" t="s">
        <v>65</v>
      </c>
      <c r="D49" s="52">
        <v>0</v>
      </c>
      <c r="E49" s="50" t="s">
        <v>130</v>
      </c>
      <c r="F49" s="50" t="s">
        <v>91</v>
      </c>
      <c r="G49" s="52">
        <v>0</v>
      </c>
    </row>
    <row r="50" spans="2:7" x14ac:dyDescent="0.2">
      <c r="B50" s="50" t="s">
        <v>66</v>
      </c>
      <c r="C50" s="50" t="s">
        <v>67</v>
      </c>
      <c r="D50" s="52">
        <v>0</v>
      </c>
      <c r="E50" s="50" t="s">
        <v>131</v>
      </c>
      <c r="F50" s="50" t="s">
        <v>91</v>
      </c>
      <c r="G50" s="52">
        <v>0</v>
      </c>
    </row>
    <row r="51" spans="2:7" x14ac:dyDescent="0.2">
      <c r="B51" s="50" t="s">
        <v>68</v>
      </c>
      <c r="C51" s="50" t="s">
        <v>57</v>
      </c>
      <c r="D51" s="52">
        <v>8</v>
      </c>
      <c r="E51" s="50" t="s">
        <v>132</v>
      </c>
      <c r="F51" s="50" t="s">
        <v>87</v>
      </c>
      <c r="G51" s="52">
        <v>8</v>
      </c>
    </row>
    <row r="52" spans="2:7" x14ac:dyDescent="0.2">
      <c r="B52" s="50" t="s">
        <v>69</v>
      </c>
      <c r="C52" s="50" t="s">
        <v>70</v>
      </c>
      <c r="D52" s="52">
        <v>2.0000000000000533</v>
      </c>
      <c r="E52" s="50" t="s">
        <v>133</v>
      </c>
      <c r="F52" s="50" t="s">
        <v>87</v>
      </c>
      <c r="G52" s="52">
        <v>2.0000000000000533</v>
      </c>
    </row>
    <row r="53" spans="2:7" x14ac:dyDescent="0.2">
      <c r="B53" s="50" t="s">
        <v>71</v>
      </c>
      <c r="C53" s="50" t="s">
        <v>72</v>
      </c>
      <c r="D53" s="52">
        <v>1</v>
      </c>
      <c r="E53" s="50" t="s">
        <v>134</v>
      </c>
      <c r="F53" s="50" t="s">
        <v>87</v>
      </c>
      <c r="G53" s="52">
        <v>1</v>
      </c>
    </row>
    <row r="54" spans="2:7" x14ac:dyDescent="0.2">
      <c r="B54" s="50" t="s">
        <v>73</v>
      </c>
      <c r="C54" s="50" t="s">
        <v>63</v>
      </c>
      <c r="D54" s="52">
        <v>25</v>
      </c>
      <c r="E54" s="50" t="s">
        <v>135</v>
      </c>
      <c r="F54" s="50" t="s">
        <v>87</v>
      </c>
      <c r="G54" s="52">
        <v>25</v>
      </c>
    </row>
    <row r="55" spans="2:7" x14ac:dyDescent="0.2">
      <c r="B55" s="50" t="s">
        <v>74</v>
      </c>
      <c r="C55" s="50" t="s">
        <v>75</v>
      </c>
      <c r="D55" s="52">
        <v>0</v>
      </c>
      <c r="E55" s="50" t="s">
        <v>136</v>
      </c>
      <c r="F55" s="50" t="s">
        <v>91</v>
      </c>
      <c r="G55" s="52">
        <v>0</v>
      </c>
    </row>
    <row r="56" spans="2:7" x14ac:dyDescent="0.2">
      <c r="B56" s="50" t="s">
        <v>76</v>
      </c>
      <c r="C56" s="50" t="s">
        <v>77</v>
      </c>
      <c r="D56" s="52">
        <v>0</v>
      </c>
      <c r="E56" s="50" t="s">
        <v>137</v>
      </c>
      <c r="F56" s="50" t="s">
        <v>91</v>
      </c>
      <c r="G56" s="52">
        <v>0</v>
      </c>
    </row>
    <row r="57" spans="2:7" x14ac:dyDescent="0.2">
      <c r="B57" s="50" t="s">
        <v>78</v>
      </c>
      <c r="C57" s="50" t="s">
        <v>57</v>
      </c>
      <c r="D57" s="52">
        <v>8</v>
      </c>
      <c r="E57" s="50" t="s">
        <v>138</v>
      </c>
      <c r="F57" s="50" t="s">
        <v>87</v>
      </c>
      <c r="G57" s="52">
        <v>8</v>
      </c>
    </row>
    <row r="58" spans="2:7" x14ac:dyDescent="0.2">
      <c r="B58" s="50" t="s">
        <v>79</v>
      </c>
      <c r="C58" s="50" t="s">
        <v>80</v>
      </c>
      <c r="D58" s="52">
        <v>4.0000000000000302</v>
      </c>
      <c r="E58" s="50" t="s">
        <v>139</v>
      </c>
      <c r="F58" s="50" t="s">
        <v>87</v>
      </c>
      <c r="G58" s="52">
        <v>4.0000000000000302</v>
      </c>
    </row>
    <row r="59" spans="2:7" x14ac:dyDescent="0.2">
      <c r="B59" s="50" t="s">
        <v>81</v>
      </c>
      <c r="C59" s="50" t="s">
        <v>82</v>
      </c>
      <c r="D59" s="52">
        <v>0</v>
      </c>
      <c r="E59" s="50" t="s">
        <v>140</v>
      </c>
      <c r="F59" s="50" t="s">
        <v>91</v>
      </c>
      <c r="G59" s="52">
        <v>0</v>
      </c>
    </row>
    <row r="60" spans="2:7" x14ac:dyDescent="0.2">
      <c r="B60" s="50" t="s">
        <v>83</v>
      </c>
      <c r="C60" s="50" t="s">
        <v>63</v>
      </c>
      <c r="D60" s="52">
        <v>21</v>
      </c>
      <c r="E60" s="50" t="s">
        <v>141</v>
      </c>
      <c r="F60" s="50" t="s">
        <v>87</v>
      </c>
      <c r="G60" s="52">
        <v>21</v>
      </c>
    </row>
    <row r="61" spans="2:7" x14ac:dyDescent="0.2">
      <c r="B61" s="50" t="s">
        <v>52</v>
      </c>
      <c r="C61" s="50" t="s">
        <v>53</v>
      </c>
      <c r="D61" s="52">
        <v>0</v>
      </c>
      <c r="E61" s="50" t="s">
        <v>142</v>
      </c>
      <c r="F61" s="50" t="s">
        <v>91</v>
      </c>
      <c r="G61" s="52">
        <v>0</v>
      </c>
    </row>
    <row r="62" spans="2:7" x14ac:dyDescent="0.2">
      <c r="B62" s="50" t="s">
        <v>54</v>
      </c>
      <c r="C62" s="50" t="s">
        <v>55</v>
      </c>
      <c r="D62" s="52">
        <v>2</v>
      </c>
      <c r="E62" s="50" t="s">
        <v>143</v>
      </c>
      <c r="F62" s="50" t="s">
        <v>91</v>
      </c>
      <c r="G62" s="52">
        <v>0</v>
      </c>
    </row>
    <row r="63" spans="2:7" x14ac:dyDescent="0.2">
      <c r="B63" s="50" t="s">
        <v>56</v>
      </c>
      <c r="C63" s="50" t="s">
        <v>57</v>
      </c>
      <c r="D63" s="52">
        <v>7</v>
      </c>
      <c r="E63" s="50" t="s">
        <v>144</v>
      </c>
      <c r="F63" s="50" t="s">
        <v>91</v>
      </c>
      <c r="G63" s="52">
        <v>0</v>
      </c>
    </row>
    <row r="64" spans="2:7" x14ac:dyDescent="0.2">
      <c r="B64" s="50" t="s">
        <v>58</v>
      </c>
      <c r="C64" s="50" t="s">
        <v>59</v>
      </c>
      <c r="D64" s="52">
        <v>1.9999999999995692</v>
      </c>
      <c r="E64" s="50" t="s">
        <v>145</v>
      </c>
      <c r="F64" s="50" t="s">
        <v>91</v>
      </c>
      <c r="G64" s="52">
        <v>0</v>
      </c>
    </row>
    <row r="65" spans="2:7" x14ac:dyDescent="0.2">
      <c r="B65" s="50" t="s">
        <v>60</v>
      </c>
      <c r="C65" s="50" t="s">
        <v>61</v>
      </c>
      <c r="D65" s="52">
        <v>1</v>
      </c>
      <c r="E65" s="50" t="s">
        <v>146</v>
      </c>
      <c r="F65" s="50" t="s">
        <v>91</v>
      </c>
      <c r="G65" s="52">
        <v>0</v>
      </c>
    </row>
    <row r="66" spans="2:7" x14ac:dyDescent="0.2">
      <c r="B66" s="50" t="s">
        <v>62</v>
      </c>
      <c r="C66" s="50" t="s">
        <v>63</v>
      </c>
      <c r="D66" s="52">
        <v>13</v>
      </c>
      <c r="E66" s="50" t="s">
        <v>147</v>
      </c>
      <c r="F66" s="50" t="s">
        <v>91</v>
      </c>
      <c r="G66" s="52">
        <v>0</v>
      </c>
    </row>
    <row r="67" spans="2:7" x14ac:dyDescent="0.2">
      <c r="B67" s="50" t="s">
        <v>64</v>
      </c>
      <c r="C67" s="50" t="s">
        <v>65</v>
      </c>
      <c r="D67" s="52">
        <v>0</v>
      </c>
      <c r="E67" s="50" t="s">
        <v>148</v>
      </c>
      <c r="F67" s="50" t="s">
        <v>91</v>
      </c>
      <c r="G67" s="52">
        <v>0</v>
      </c>
    </row>
    <row r="68" spans="2:7" x14ac:dyDescent="0.2">
      <c r="B68" s="50" t="s">
        <v>66</v>
      </c>
      <c r="C68" s="50" t="s">
        <v>67</v>
      </c>
      <c r="D68" s="52">
        <v>0</v>
      </c>
      <c r="E68" s="50" t="s">
        <v>149</v>
      </c>
      <c r="F68" s="50" t="s">
        <v>91</v>
      </c>
      <c r="G68" s="52">
        <v>0</v>
      </c>
    </row>
    <row r="69" spans="2:7" x14ac:dyDescent="0.2">
      <c r="B69" s="50" t="s">
        <v>68</v>
      </c>
      <c r="C69" s="50" t="s">
        <v>57</v>
      </c>
      <c r="D69" s="52">
        <v>8</v>
      </c>
      <c r="E69" s="50" t="s">
        <v>150</v>
      </c>
      <c r="F69" s="50" t="s">
        <v>91</v>
      </c>
      <c r="G69" s="52">
        <v>0</v>
      </c>
    </row>
    <row r="70" spans="2:7" x14ac:dyDescent="0.2">
      <c r="B70" s="50" t="s">
        <v>69</v>
      </c>
      <c r="C70" s="50" t="s">
        <v>70</v>
      </c>
      <c r="D70" s="52">
        <v>2.0000000000000533</v>
      </c>
      <c r="E70" s="50" t="s">
        <v>151</v>
      </c>
      <c r="F70" s="50" t="s">
        <v>91</v>
      </c>
      <c r="G70" s="52">
        <v>0</v>
      </c>
    </row>
    <row r="71" spans="2:7" x14ac:dyDescent="0.2">
      <c r="B71" s="50" t="s">
        <v>71</v>
      </c>
      <c r="C71" s="50" t="s">
        <v>72</v>
      </c>
      <c r="D71" s="52">
        <v>1</v>
      </c>
      <c r="E71" s="50" t="s">
        <v>152</v>
      </c>
      <c r="F71" s="50" t="s">
        <v>91</v>
      </c>
      <c r="G71" s="52">
        <v>0</v>
      </c>
    </row>
    <row r="72" spans="2:7" x14ac:dyDescent="0.2">
      <c r="B72" s="50" t="s">
        <v>73</v>
      </c>
      <c r="C72" s="50" t="s">
        <v>63</v>
      </c>
      <c r="D72" s="52">
        <v>25</v>
      </c>
      <c r="E72" s="50" t="s">
        <v>153</v>
      </c>
      <c r="F72" s="50" t="s">
        <v>91</v>
      </c>
      <c r="G72" s="52">
        <v>0</v>
      </c>
    </row>
    <row r="73" spans="2:7" x14ac:dyDescent="0.2">
      <c r="B73" s="50" t="s">
        <v>74</v>
      </c>
      <c r="C73" s="50" t="s">
        <v>75</v>
      </c>
      <c r="D73" s="52">
        <v>0</v>
      </c>
      <c r="E73" s="50" t="s">
        <v>154</v>
      </c>
      <c r="F73" s="50" t="s">
        <v>91</v>
      </c>
      <c r="G73" s="52">
        <v>0</v>
      </c>
    </row>
    <row r="74" spans="2:7" x14ac:dyDescent="0.2">
      <c r="B74" s="50" t="s">
        <v>76</v>
      </c>
      <c r="C74" s="50" t="s">
        <v>77</v>
      </c>
      <c r="D74" s="52">
        <v>0</v>
      </c>
      <c r="E74" s="50" t="s">
        <v>155</v>
      </c>
      <c r="F74" s="50" t="s">
        <v>91</v>
      </c>
      <c r="G74" s="52">
        <v>0</v>
      </c>
    </row>
    <row r="75" spans="2:7" x14ac:dyDescent="0.2">
      <c r="B75" s="50" t="s">
        <v>78</v>
      </c>
      <c r="C75" s="50" t="s">
        <v>57</v>
      </c>
      <c r="D75" s="52">
        <v>8</v>
      </c>
      <c r="E75" s="50" t="s">
        <v>156</v>
      </c>
      <c r="F75" s="50" t="s">
        <v>91</v>
      </c>
      <c r="G75" s="52">
        <v>0</v>
      </c>
    </row>
    <row r="76" spans="2:7" x14ac:dyDescent="0.2">
      <c r="B76" s="50" t="s">
        <v>79</v>
      </c>
      <c r="C76" s="50" t="s">
        <v>80</v>
      </c>
      <c r="D76" s="52">
        <v>4.0000000000000302</v>
      </c>
      <c r="E76" s="50" t="s">
        <v>157</v>
      </c>
      <c r="F76" s="50" t="s">
        <v>91</v>
      </c>
      <c r="G76" s="52">
        <v>0</v>
      </c>
    </row>
    <row r="77" spans="2:7" x14ac:dyDescent="0.2">
      <c r="B77" s="50" t="s">
        <v>81</v>
      </c>
      <c r="C77" s="50" t="s">
        <v>82</v>
      </c>
      <c r="D77" s="52">
        <v>0</v>
      </c>
      <c r="E77" s="50" t="s">
        <v>158</v>
      </c>
      <c r="F77" s="50" t="s">
        <v>91</v>
      </c>
      <c r="G77" s="52">
        <v>0</v>
      </c>
    </row>
    <row r="78" spans="2:7" ht="13.5" thickBot="1" x14ac:dyDescent="0.25">
      <c r="B78" s="48" t="s">
        <v>83</v>
      </c>
      <c r="C78" s="48" t="s">
        <v>63</v>
      </c>
      <c r="D78" s="53">
        <v>21</v>
      </c>
      <c r="E78" s="48" t="s">
        <v>159</v>
      </c>
      <c r="F78" s="48" t="s">
        <v>91</v>
      </c>
      <c r="G78" s="53">
        <v>0</v>
      </c>
    </row>
  </sheetData>
  <phoneticPr fontId="2" type="noConversion"/>
  <pageMargins left="0.78740157499999996" right="0.78740157499999996" top="0.984251969" bottom="0.984251969" header="0.49212598499999999" footer="0.49212598499999999"/>
  <pageSetup paperSize="9" orientation="portrait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Enunciado</vt:lpstr>
      <vt:lpstr>Gondola</vt:lpstr>
      <vt:lpstr>Relatório Solver</vt:lpstr>
      <vt:lpstr>Gondola!Area_de_impressao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Meirelles</dc:creator>
  <cp:lastModifiedBy>F. Meirelles</cp:lastModifiedBy>
  <cp:lastPrinted>2007-11-15T23:01:13Z</cp:lastPrinted>
  <dcterms:created xsi:type="dcterms:W3CDTF">2007-11-15T14:39:08Z</dcterms:created>
  <dcterms:modified xsi:type="dcterms:W3CDTF">2016-01-22T15:52:16Z</dcterms:modified>
</cp:coreProperties>
</file>