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360" yWindow="15" windowWidth="11340" windowHeight="6540" activeTab="1"/>
  </bookViews>
  <sheets>
    <sheet name="IRPF" sheetId="6" r:id="rId1"/>
    <sheet name="Solucao" sheetId="7" r:id="rId2"/>
  </sheets>
  <calcPr calcId="162913"/>
</workbook>
</file>

<file path=xl/calcChain.xml><?xml version="1.0" encoding="utf-8"?>
<calcChain xmlns="http://schemas.openxmlformats.org/spreadsheetml/2006/main">
  <c r="G14" i="7" l="1"/>
  <c r="G15" i="7"/>
  <c r="G16" i="7"/>
  <c r="G17" i="7"/>
  <c r="G18" i="7"/>
  <c r="G19" i="7"/>
  <c r="G20" i="7"/>
  <c r="G21" i="7"/>
  <c r="G22" i="7"/>
  <c r="G13" i="7"/>
  <c r="D13" i="7"/>
  <c r="C14" i="7"/>
  <c r="C15" i="7"/>
  <c r="C16" i="7"/>
  <c r="C17" i="7"/>
  <c r="C18" i="7"/>
  <c r="C19" i="7"/>
  <c r="C20" i="7"/>
  <c r="C21" i="7"/>
  <c r="C22" i="7"/>
  <c r="C13" i="7"/>
  <c r="F14" i="7" l="1"/>
  <c r="F15" i="7"/>
  <c r="F16" i="7"/>
  <c r="F17" i="7"/>
  <c r="F18" i="7"/>
  <c r="F19" i="7"/>
  <c r="F20" i="7"/>
  <c r="F21" i="7"/>
  <c r="F22" i="7"/>
  <c r="F13" i="7"/>
  <c r="E13" i="7" s="1"/>
  <c r="D14" i="7"/>
  <c r="D15" i="7"/>
  <c r="D16" i="7"/>
  <c r="D17" i="7"/>
  <c r="D18" i="7"/>
  <c r="D19" i="7"/>
  <c r="E19" i="7" s="1"/>
  <c r="D20" i="7"/>
  <c r="D21" i="7"/>
  <c r="D22" i="7"/>
  <c r="E15" i="7"/>
  <c r="B23" i="7"/>
  <c r="E20" i="7" l="1"/>
  <c r="E16" i="7"/>
  <c r="E22" i="7"/>
  <c r="H22" i="7" s="1"/>
  <c r="E18" i="7"/>
  <c r="H18" i="7" s="1"/>
  <c r="E14" i="7"/>
  <c r="H14" i="7" s="1"/>
  <c r="E17" i="7"/>
  <c r="H17" i="7" s="1"/>
  <c r="G23" i="7"/>
  <c r="E21" i="7"/>
  <c r="H21" i="7" s="1"/>
  <c r="H19" i="7"/>
  <c r="H20" i="7"/>
  <c r="H16" i="7"/>
  <c r="H13" i="7"/>
  <c r="H15" i="7"/>
  <c r="F23" i="7"/>
  <c r="H23" i="7" l="1"/>
  <c r="E23" i="7"/>
</calcChain>
</file>

<file path=xl/sharedStrings.xml><?xml version="1.0" encoding="utf-8"?>
<sst xmlns="http://schemas.openxmlformats.org/spreadsheetml/2006/main" count="70" uniqueCount="41">
  <si>
    <t>Contribuinte</t>
  </si>
  <si>
    <t>Pedro</t>
  </si>
  <si>
    <t>Daniel</t>
  </si>
  <si>
    <t>Luiz</t>
  </si>
  <si>
    <t>Augusto</t>
  </si>
  <si>
    <t>Henrique</t>
  </si>
  <si>
    <t>Fernanda</t>
  </si>
  <si>
    <t>Carolina</t>
  </si>
  <si>
    <t>Ana Lúcia</t>
  </si>
  <si>
    <t>Alberto</t>
  </si>
  <si>
    <t>Imposto</t>
  </si>
  <si>
    <t>Wagner</t>
  </si>
  <si>
    <t>Total</t>
  </si>
  <si>
    <t>Alíquota</t>
  </si>
  <si>
    <t>Base de cálculo (R$)</t>
  </si>
  <si>
    <t>Alíquota (%)</t>
  </si>
  <si>
    <t>Parcela a deduzir do IRPF (R$)</t>
  </si>
  <si>
    <t>Até 1.903,98</t>
  </si>
  <si>
    <t>-</t>
  </si>
  <si>
    <t>De 1.903,99 até 2.826,65</t>
  </si>
  <si>
    <t>De 2.826,66 até 3.751,05</t>
  </si>
  <si>
    <t>De 3.751,06 até 4.664,68</t>
  </si>
  <si>
    <t>Acima de 4.664,68</t>
  </si>
  <si>
    <t>Salário</t>
  </si>
  <si>
    <t>Líquido</t>
  </si>
  <si>
    <t>A partir do mês de abril do ano-calendário de 2015</t>
  </si>
  <si>
    <t>Base</t>
  </si>
  <si>
    <t xml:space="preserve">Alíquota </t>
  </si>
  <si>
    <t>Dedução</t>
  </si>
  <si>
    <t>Tabela IRPF</t>
  </si>
  <si>
    <t>Imposto1</t>
  </si>
  <si>
    <t>Imposto2</t>
  </si>
  <si>
    <t>Imposto3</t>
  </si>
  <si>
    <t>IRPF - Tabela de Incidência Mensal</t>
  </si>
  <si>
    <t xml:space="preserve">Calcular o IRPF - Imposto de Renda Retido na Fonte do Salário dos Contribuintes abaixo, utilizando a Tabela de Incidência </t>
  </si>
  <si>
    <t>Mensal com Alíquotas Escalonadas e acordo com a Tabela da Receita Federal, abaixo e o Líquido = Salário - Imposto.</t>
  </si>
  <si>
    <r>
      <rPr>
        <b/>
        <sz val="10"/>
        <color indexed="56"/>
        <rFont val="Arial"/>
        <family val="2"/>
      </rPr>
      <t xml:space="preserve">Solução2 - </t>
    </r>
    <r>
      <rPr>
        <sz val="10"/>
        <color indexed="56"/>
        <rFont val="Arial"/>
        <family val="2"/>
      </rPr>
      <t>Calcula Imposto2 com função SE aninhada: ver F13</t>
    </r>
  </si>
  <si>
    <r>
      <t xml:space="preserve">Solução1 </t>
    </r>
    <r>
      <rPr>
        <sz val="10"/>
        <color indexed="56"/>
        <rFont val="Arial"/>
        <family val="2"/>
      </rPr>
      <t>Alíquota:   =SE(B13&lt;$E$7;$F$6;SE(B13&lt;$E$8;$F$7;SE(B13&lt;$E$9;$F$8;SE(B13&lt;$E$10;$F$9;$F$10))))</t>
    </r>
  </si>
  <si>
    <t xml:space="preserve">    Imposto1:  =B13*F15-D15</t>
  </si>
  <si>
    <t xml:space="preserve">    Dedução:  =SE(B13&lt;=$E$9;$G$8;SE(B13&lt;$E$10;$G$9;SE(B13&lt;$E$11;$G$10;SE(B13&lt;$E$12;$G$11;$G$12))))</t>
  </si>
  <si>
    <r>
      <rPr>
        <b/>
        <sz val="10"/>
        <color indexed="56"/>
        <rFont val="Arial"/>
        <family val="2"/>
      </rPr>
      <t>Solução3</t>
    </r>
    <r>
      <rPr>
        <sz val="10"/>
        <color indexed="56"/>
        <rFont val="Arial"/>
        <family val="2"/>
      </rPr>
      <t xml:space="preserve"> - Calcula Imposto3 com função PROCV:   =B13*PROCV(B13;$E$6:$G$10;2)-PROCV(B13;$E$6:$G$10;3)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</si>
</sst>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b/>
      <i/>
      <sz val="10"/>
      <color indexed="56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4" fontId="2" fillId="0" borderId="0" xfId="0" applyNumberFormat="1" applyFont="1" applyFill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4" fontId="3" fillId="0" borderId="0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64" fontId="3" fillId="0" borderId="0" xfId="1" applyFont="1" applyFill="1" applyBorder="1"/>
    <xf numFmtId="4" fontId="3" fillId="2" borderId="3" xfId="0" applyNumberFormat="1" applyFont="1" applyFill="1" applyBorder="1"/>
    <xf numFmtId="0" fontId="2" fillId="2" borderId="0" xfId="0" applyFont="1" applyFill="1" applyBorder="1"/>
    <xf numFmtId="0" fontId="7" fillId="3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3" borderId="10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9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7" fillId="3" borderId="11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left" vertical="center" wrapText="1" indent="1"/>
    </xf>
    <xf numFmtId="0" fontId="7" fillId="3" borderId="19" xfId="0" applyFont="1" applyFill="1" applyBorder="1" applyAlignment="1">
      <alignment horizontal="left" vertical="center" wrapText="1" indent="1"/>
    </xf>
    <xf numFmtId="4" fontId="7" fillId="3" borderId="17" xfId="0" applyNumberFormat="1" applyFont="1" applyFill="1" applyBorder="1" applyAlignment="1">
      <alignment vertical="center" wrapText="1"/>
    </xf>
    <xf numFmtId="4" fontId="7" fillId="3" borderId="9" xfId="0" applyNumberFormat="1" applyFont="1" applyFill="1" applyBorder="1" applyAlignment="1">
      <alignment vertical="center" wrapText="1"/>
    </xf>
    <xf numFmtId="4" fontId="7" fillId="3" borderId="11" xfId="0" applyNumberFormat="1" applyFont="1" applyFill="1" applyBorder="1" applyAlignment="1">
      <alignment vertical="center" wrapText="1"/>
    </xf>
    <xf numFmtId="164" fontId="7" fillId="3" borderId="19" xfId="1" applyFont="1" applyFill="1" applyBorder="1" applyAlignment="1">
      <alignment horizontal="left" vertical="center" wrapText="1" indent="1"/>
    </xf>
    <xf numFmtId="164" fontId="7" fillId="3" borderId="10" xfId="1" applyFont="1" applyFill="1" applyBorder="1" applyAlignment="1">
      <alignment horizontal="left" vertical="center" wrapText="1" indent="1"/>
    </xf>
    <xf numFmtId="164" fontId="7" fillId="3" borderId="13" xfId="1" applyFont="1" applyFill="1" applyBorder="1" applyAlignment="1">
      <alignment horizontal="left" vertical="center" wrapText="1" inden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10" fontId="3" fillId="0" borderId="0" xfId="2" applyNumberFormat="1" applyFont="1" applyFill="1" applyBorder="1"/>
    <xf numFmtId="4" fontId="2" fillId="2" borderId="3" xfId="0" applyNumberFormat="1" applyFont="1" applyFill="1" applyBorder="1"/>
    <xf numFmtId="43" fontId="3" fillId="0" borderId="0" xfId="0" applyNumberFormat="1" applyFont="1" applyFill="1"/>
    <xf numFmtId="0" fontId="2" fillId="2" borderId="24" xfId="0" applyFont="1" applyFill="1" applyBorder="1" applyAlignment="1">
      <alignment horizontal="right"/>
    </xf>
    <xf numFmtId="10" fontId="7" fillId="3" borderId="18" xfId="2" applyNumberFormat="1" applyFont="1" applyFill="1" applyBorder="1" applyAlignment="1">
      <alignment horizontal="right" vertical="center" wrapText="1" indent="1"/>
    </xf>
    <xf numFmtId="10" fontId="7" fillId="3" borderId="3" xfId="2" applyNumberFormat="1" applyFont="1" applyFill="1" applyBorder="1" applyAlignment="1">
      <alignment horizontal="right" vertical="center" wrapText="1" indent="1"/>
    </xf>
    <xf numFmtId="10" fontId="7" fillId="3" borderId="12" xfId="2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/>
    </xf>
    <xf numFmtId="164" fontId="3" fillId="4" borderId="0" xfId="1" applyFont="1" applyFill="1"/>
    <xf numFmtId="4" fontId="2" fillId="4" borderId="3" xfId="0" applyNumberFormat="1" applyFont="1" applyFill="1" applyBorder="1"/>
    <xf numFmtId="0" fontId="3" fillId="4" borderId="0" xfId="0" applyFont="1" applyFill="1"/>
    <xf numFmtId="4" fontId="3" fillId="4" borderId="0" xfId="0" applyNumberFormat="1" applyFont="1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="140" zoomScaleNormal="140" workbookViewId="0">
      <selection activeCell="C14" sqref="C14"/>
    </sheetView>
  </sheetViews>
  <sheetFormatPr defaultRowHeight="12.75" x14ac:dyDescent="0.2"/>
  <cols>
    <col min="1" max="1" width="23.42578125" style="2" customWidth="1"/>
    <col min="2" max="2" width="10.7109375" style="2" customWidth="1"/>
    <col min="3" max="3" width="17.28515625" style="2" customWidth="1"/>
    <col min="4" max="4" width="8.140625" style="2" bestFit="1" customWidth="1"/>
    <col min="5" max="5" width="11.140625" style="2" customWidth="1"/>
    <col min="6" max="6" width="13.5703125" style="2" customWidth="1"/>
    <col min="7" max="7" width="12.5703125" style="2" customWidth="1"/>
    <col min="8" max="8" width="14.42578125" style="2" customWidth="1"/>
    <col min="9" max="16384" width="9.140625" style="2"/>
  </cols>
  <sheetData>
    <row r="1" spans="1:6" x14ac:dyDescent="0.2">
      <c r="A1" s="2" t="s">
        <v>34</v>
      </c>
    </row>
    <row r="2" spans="1:6" x14ac:dyDescent="0.2">
      <c r="A2" s="2" t="s">
        <v>35</v>
      </c>
    </row>
    <row r="3" spans="1:6" ht="13.5" thickBot="1" x14ac:dyDescent="0.25"/>
    <row r="4" spans="1:6" x14ac:dyDescent="0.2">
      <c r="A4" s="17" t="s">
        <v>33</v>
      </c>
      <c r="B4" s="18"/>
      <c r="C4" s="19"/>
    </row>
    <row r="5" spans="1:6" ht="13.5" thickBot="1" x14ac:dyDescent="0.25">
      <c r="A5" s="20" t="s">
        <v>25</v>
      </c>
      <c r="B5" s="15"/>
      <c r="C5" s="21"/>
    </row>
    <row r="6" spans="1:6" ht="26.25" thickBot="1" x14ac:dyDescent="0.25">
      <c r="A6" s="28" t="s">
        <v>14</v>
      </c>
      <c r="B6" s="29" t="s">
        <v>15</v>
      </c>
      <c r="C6" s="30" t="s">
        <v>16</v>
      </c>
    </row>
    <row r="7" spans="1:6" x14ac:dyDescent="0.2">
      <c r="A7" s="31" t="s">
        <v>17</v>
      </c>
      <c r="B7" s="32" t="s">
        <v>18</v>
      </c>
      <c r="C7" s="33" t="s">
        <v>18</v>
      </c>
    </row>
    <row r="8" spans="1:6" s="26" customFormat="1" x14ac:dyDescent="0.2">
      <c r="A8" s="25" t="s">
        <v>19</v>
      </c>
      <c r="B8" s="16">
        <v>7.5</v>
      </c>
      <c r="C8" s="22">
        <v>142.80000000000001</v>
      </c>
    </row>
    <row r="9" spans="1:6" s="26" customFormat="1" x14ac:dyDescent="0.2">
      <c r="A9" s="25" t="s">
        <v>20</v>
      </c>
      <c r="B9" s="16">
        <v>15</v>
      </c>
      <c r="C9" s="22">
        <v>354.8</v>
      </c>
    </row>
    <row r="10" spans="1:6" s="26" customFormat="1" x14ac:dyDescent="0.2">
      <c r="A10" s="25" t="s">
        <v>21</v>
      </c>
      <c r="B10" s="16">
        <v>22.5</v>
      </c>
      <c r="C10" s="22">
        <v>636.13</v>
      </c>
    </row>
    <row r="11" spans="1:6" ht="13.5" thickBot="1" x14ac:dyDescent="0.25">
      <c r="A11" s="27" t="s">
        <v>22</v>
      </c>
      <c r="B11" s="23">
        <v>27.5</v>
      </c>
      <c r="C11" s="24">
        <v>869.36</v>
      </c>
    </row>
    <row r="13" spans="1:6" s="3" customFormat="1" ht="13.5" thickBot="1" x14ac:dyDescent="0.25">
      <c r="A13" s="11" t="s">
        <v>0</v>
      </c>
      <c r="B13" s="12" t="s">
        <v>23</v>
      </c>
      <c r="C13" s="12" t="s">
        <v>10</v>
      </c>
      <c r="D13" s="12" t="s">
        <v>24</v>
      </c>
      <c r="F13" s="2"/>
    </row>
    <row r="14" spans="1:6" x14ac:dyDescent="0.2">
      <c r="A14" s="8" t="s">
        <v>9</v>
      </c>
      <c r="B14" s="10">
        <v>1000</v>
      </c>
      <c r="C14" s="10"/>
      <c r="D14" s="10"/>
      <c r="E14" s="1"/>
    </row>
    <row r="15" spans="1:6" x14ac:dyDescent="0.2">
      <c r="A15" s="8" t="s">
        <v>8</v>
      </c>
      <c r="B15" s="10">
        <v>2000</v>
      </c>
      <c r="C15" s="10"/>
      <c r="D15" s="10"/>
      <c r="E15" s="4"/>
    </row>
    <row r="16" spans="1:6" x14ac:dyDescent="0.2">
      <c r="A16" s="8" t="s">
        <v>4</v>
      </c>
      <c r="B16" s="10">
        <v>2500</v>
      </c>
      <c r="C16" s="10"/>
      <c r="D16" s="10"/>
    </row>
    <row r="17" spans="1:5" x14ac:dyDescent="0.2">
      <c r="A17" s="8" t="s">
        <v>7</v>
      </c>
      <c r="B17" s="10">
        <v>3000</v>
      </c>
      <c r="C17" s="10"/>
      <c r="D17" s="10"/>
      <c r="E17" s="5"/>
    </row>
    <row r="18" spans="1:5" x14ac:dyDescent="0.2">
      <c r="A18" s="8" t="s">
        <v>2</v>
      </c>
      <c r="B18" s="10">
        <v>3500</v>
      </c>
      <c r="C18" s="10"/>
      <c r="D18" s="10"/>
      <c r="E18" s="4"/>
    </row>
    <row r="19" spans="1:5" x14ac:dyDescent="0.2">
      <c r="A19" s="8" t="s">
        <v>6</v>
      </c>
      <c r="B19" s="10">
        <v>4000</v>
      </c>
      <c r="C19" s="10"/>
      <c r="D19" s="10"/>
    </row>
    <row r="20" spans="1:5" x14ac:dyDescent="0.2">
      <c r="A20" s="8" t="s">
        <v>5</v>
      </c>
      <c r="B20" s="10">
        <v>4500</v>
      </c>
      <c r="C20" s="10"/>
      <c r="D20" s="10"/>
    </row>
    <row r="21" spans="1:5" x14ac:dyDescent="0.2">
      <c r="A21" s="8" t="s">
        <v>3</v>
      </c>
      <c r="B21" s="10">
        <v>5000</v>
      </c>
      <c r="C21" s="10"/>
      <c r="D21" s="10"/>
    </row>
    <row r="22" spans="1:5" x14ac:dyDescent="0.2">
      <c r="A22" s="8" t="s">
        <v>1</v>
      </c>
      <c r="B22" s="10">
        <v>10000</v>
      </c>
      <c r="C22" s="10"/>
      <c r="D22" s="10"/>
    </row>
    <row r="23" spans="1:5" x14ac:dyDescent="0.2">
      <c r="A23" s="6" t="s">
        <v>11</v>
      </c>
      <c r="B23" s="7">
        <v>14500</v>
      </c>
      <c r="C23" s="7"/>
      <c r="D23" s="10"/>
    </row>
    <row r="24" spans="1:5" x14ac:dyDescent="0.2">
      <c r="A24" s="9" t="s">
        <v>12</v>
      </c>
      <c r="B24" s="14"/>
      <c r="C24" s="14"/>
      <c r="D24" s="14"/>
    </row>
    <row r="25" spans="1:5" x14ac:dyDescent="0.2">
      <c r="A25" s="8"/>
      <c r="B25" s="8"/>
      <c r="C25" s="8"/>
      <c r="D25" s="8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2" zoomScale="140" zoomScaleNormal="140" workbookViewId="0">
      <selection activeCell="G13" sqref="G13"/>
    </sheetView>
  </sheetViews>
  <sheetFormatPr defaultRowHeight="12.75" x14ac:dyDescent="0.2"/>
  <cols>
    <col min="1" max="1" width="23.42578125" style="2" customWidth="1"/>
    <col min="2" max="2" width="9.7109375" style="2" customWidth="1"/>
    <col min="3" max="3" width="18.5703125" style="2" customWidth="1"/>
    <col min="4" max="4" width="9.42578125" style="2" bestFit="1" customWidth="1"/>
    <col min="5" max="5" width="10.140625" style="2" customWidth="1"/>
    <col min="6" max="6" width="10.28515625" style="2" customWidth="1"/>
    <col min="7" max="7" width="9.85546875" style="2" bestFit="1" customWidth="1"/>
    <col min="8" max="8" width="11.5703125" style="2" customWidth="1"/>
    <col min="9" max="9" width="8.28515625" style="2" customWidth="1"/>
    <col min="10" max="16384" width="9.140625" style="2"/>
  </cols>
  <sheetData>
    <row r="1" spans="1:8" x14ac:dyDescent="0.2">
      <c r="A1" s="2" t="s">
        <v>34</v>
      </c>
    </row>
    <row r="2" spans="1:8" x14ac:dyDescent="0.2">
      <c r="A2" s="2" t="s">
        <v>35</v>
      </c>
    </row>
    <row r="3" spans="1:8" ht="13.5" thickBot="1" x14ac:dyDescent="0.25"/>
    <row r="4" spans="1:8" ht="13.5" thickBot="1" x14ac:dyDescent="0.25">
      <c r="A4" s="43" t="s">
        <v>33</v>
      </c>
      <c r="B4" s="44"/>
      <c r="C4" s="45"/>
      <c r="E4" s="43"/>
      <c r="F4" s="49" t="s">
        <v>29</v>
      </c>
      <c r="G4" s="45"/>
    </row>
    <row r="5" spans="1:8" ht="26.25" thickBot="1" x14ac:dyDescent="0.25">
      <c r="A5" s="28" t="s">
        <v>14</v>
      </c>
      <c r="B5" s="29" t="s">
        <v>15</v>
      </c>
      <c r="C5" s="30" t="s">
        <v>16</v>
      </c>
      <c r="E5" s="40" t="s">
        <v>26</v>
      </c>
      <c r="F5" s="41" t="s">
        <v>13</v>
      </c>
      <c r="G5" s="42" t="s">
        <v>28</v>
      </c>
    </row>
    <row r="6" spans="1:8" x14ac:dyDescent="0.2">
      <c r="A6" s="31" t="s">
        <v>17</v>
      </c>
      <c r="B6" s="32" t="s">
        <v>18</v>
      </c>
      <c r="C6" s="33" t="s">
        <v>18</v>
      </c>
      <c r="E6" s="34">
        <v>0</v>
      </c>
      <c r="F6" s="50">
        <v>0</v>
      </c>
      <c r="G6" s="37">
        <v>0</v>
      </c>
    </row>
    <row r="7" spans="1:8" s="26" customFormat="1" x14ac:dyDescent="0.2">
      <c r="A7" s="25" t="s">
        <v>19</v>
      </c>
      <c r="B7" s="16">
        <v>7.5</v>
      </c>
      <c r="C7" s="22">
        <v>142.80000000000001</v>
      </c>
      <c r="E7" s="35">
        <v>1903.99</v>
      </c>
      <c r="F7" s="51">
        <v>7.4999999999999997E-2</v>
      </c>
      <c r="G7" s="38">
        <v>142.80000000000001</v>
      </c>
    </row>
    <row r="8" spans="1:8" s="26" customFormat="1" x14ac:dyDescent="0.2">
      <c r="A8" s="25" t="s">
        <v>20</v>
      </c>
      <c r="B8" s="16">
        <v>15</v>
      </c>
      <c r="C8" s="22">
        <v>354.8</v>
      </c>
      <c r="E8" s="35">
        <v>2826.66</v>
      </c>
      <c r="F8" s="51">
        <v>0.15</v>
      </c>
      <c r="G8" s="38">
        <v>354.8</v>
      </c>
    </row>
    <row r="9" spans="1:8" s="26" customFormat="1" x14ac:dyDescent="0.2">
      <c r="A9" s="25" t="s">
        <v>21</v>
      </c>
      <c r="B9" s="16">
        <v>22.5</v>
      </c>
      <c r="C9" s="22">
        <v>636.13</v>
      </c>
      <c r="E9" s="35">
        <v>3751.06</v>
      </c>
      <c r="F9" s="51">
        <v>0.22500000000000001</v>
      </c>
      <c r="G9" s="38">
        <v>636.13</v>
      </c>
    </row>
    <row r="10" spans="1:8" ht="13.5" thickBot="1" x14ac:dyDescent="0.25">
      <c r="A10" s="27" t="s">
        <v>22</v>
      </c>
      <c r="B10" s="23">
        <v>27.5</v>
      </c>
      <c r="C10" s="24">
        <v>869.36</v>
      </c>
      <c r="E10" s="36">
        <v>4664.6899999999996</v>
      </c>
      <c r="F10" s="52">
        <v>0.27500000000000002</v>
      </c>
      <c r="G10" s="39">
        <v>869.36</v>
      </c>
    </row>
    <row r="12" spans="1:8" s="3" customFormat="1" ht="13.5" thickBot="1" x14ac:dyDescent="0.25">
      <c r="A12" s="11" t="s">
        <v>0</v>
      </c>
      <c r="B12" s="12" t="s">
        <v>23</v>
      </c>
      <c r="C12" s="12" t="s">
        <v>27</v>
      </c>
      <c r="D12" s="12" t="s">
        <v>28</v>
      </c>
      <c r="E12" s="12" t="s">
        <v>30</v>
      </c>
      <c r="F12" s="12" t="s">
        <v>31</v>
      </c>
      <c r="G12" s="53" t="s">
        <v>32</v>
      </c>
      <c r="H12" s="12" t="s">
        <v>24</v>
      </c>
    </row>
    <row r="13" spans="1:8" x14ac:dyDescent="0.2">
      <c r="A13" s="8" t="s">
        <v>9</v>
      </c>
      <c r="B13" s="10">
        <v>1000</v>
      </c>
      <c r="C13" s="46">
        <f>IF(B13&lt;$E$7,$F$6,IF(B13&lt;$E$8,$F$7,IF(B13&lt;$E$9,$F$8,IF(B13&lt;$E$10,$F$9,$F$10))))</f>
        <v>0</v>
      </c>
      <c r="D13" s="13">
        <f>IF(B13&lt;$E$7,$G$6,IF(B13&lt;$E$8,$G$7,IF(B13&lt;$E$9,$G$8,IF(B13&lt;$E$10,$G$9,$G$10))))</f>
        <v>0</v>
      </c>
      <c r="E13" s="48">
        <f>B13*F13-D13</f>
        <v>0</v>
      </c>
      <c r="F13" s="13">
        <f>IF(B13&lt;=$E$7,$F$6,IF(B13&lt;$E$8,$F$7,IF(B13&lt;$E$9,$F$8,IF(B13&lt;$E$10,$F$9,$F$10))))*B13-IF(B13&lt;=$E$7,$G$6,IF(B13&lt;$E$8,$G$7,IF(B13&lt;$E$9,$G$8,IF(B13&lt;$E$10,$G$9,$G$10))))</f>
        <v>0</v>
      </c>
      <c r="G13" s="54">
        <f>B13*VLOOKUP(B13,$E$6:$G$10,2)-VLOOKUP(B13,$E$6:$G$10,3)</f>
        <v>0</v>
      </c>
      <c r="H13" s="10">
        <f t="shared" ref="H13:H22" si="0">B13-E13</f>
        <v>1000</v>
      </c>
    </row>
    <row r="14" spans="1:8" x14ac:dyDescent="0.2">
      <c r="A14" s="8" t="s">
        <v>8</v>
      </c>
      <c r="B14" s="10">
        <v>2000</v>
      </c>
      <c r="C14" s="46">
        <f t="shared" ref="C14:C22" si="1">IF(B14&lt;$E$7,$F$6,IF(B14&lt;$E$8,$F$7,IF(B14&lt;$E$9,$F$8,IF(B14&lt;$E$10,$F$9,$F$10))))</f>
        <v>7.4999999999999997E-2</v>
      </c>
      <c r="D14" s="13">
        <f t="shared" ref="D14:D22" si="2">IF(B14&lt;=$E$7,$G$6,IF(B14&lt;$E$8,$G$7,IF(B14&lt;$E$9,$G$8,IF(B14&lt;$E$10,$G$9,$G$10))))</f>
        <v>142.80000000000001</v>
      </c>
      <c r="E14" s="48">
        <f t="shared" ref="E14:E22" si="3">B14*C14-D14</f>
        <v>7.1999999999999886</v>
      </c>
      <c r="F14" s="13">
        <f t="shared" ref="F14:F22" si="4">IF(B14&lt;=$E$7,$F$6,IF(B14&lt;$E$8,$F$7,IF(B14&lt;$E$9,$F$8,IF(B14&lt;$E$10,$F$9,$F$10))))*B14-IF(B14&lt;=$E$7,$G$6,IF(B14&lt;$E$8,$G$7,IF(B14&lt;$E$9,$G$8,IF(B14&lt;$E$10,$G$9,$G$10))))</f>
        <v>7.1999999999999886</v>
      </c>
      <c r="G14" s="54">
        <f t="shared" ref="G14:G22" si="5">B14*VLOOKUP(B14,$E$6:$G$10,2)-VLOOKUP(B14,$E$6:$G$10,3)</f>
        <v>7.1999999999999886</v>
      </c>
      <c r="H14" s="10">
        <f t="shared" si="0"/>
        <v>1992.8</v>
      </c>
    </row>
    <row r="15" spans="1:8" x14ac:dyDescent="0.2">
      <c r="A15" s="8" t="s">
        <v>4</v>
      </c>
      <c r="B15" s="10">
        <v>2500</v>
      </c>
      <c r="C15" s="46">
        <f t="shared" si="1"/>
        <v>7.4999999999999997E-2</v>
      </c>
      <c r="D15" s="13">
        <f t="shared" si="2"/>
        <v>142.80000000000001</v>
      </c>
      <c r="E15" s="48">
        <f t="shared" si="3"/>
        <v>44.699999999999989</v>
      </c>
      <c r="F15" s="13">
        <f t="shared" si="4"/>
        <v>44.699999999999989</v>
      </c>
      <c r="G15" s="54">
        <f t="shared" si="5"/>
        <v>44.699999999999989</v>
      </c>
      <c r="H15" s="10">
        <f t="shared" si="0"/>
        <v>2455.3000000000002</v>
      </c>
    </row>
    <row r="16" spans="1:8" x14ac:dyDescent="0.2">
      <c r="A16" s="8" t="s">
        <v>7</v>
      </c>
      <c r="B16" s="10">
        <v>3000</v>
      </c>
      <c r="C16" s="46">
        <f t="shared" si="1"/>
        <v>0.15</v>
      </c>
      <c r="D16" s="13">
        <f t="shared" si="2"/>
        <v>354.8</v>
      </c>
      <c r="E16" s="48">
        <f t="shared" si="3"/>
        <v>95.199999999999989</v>
      </c>
      <c r="F16" s="13">
        <f t="shared" si="4"/>
        <v>95.199999999999989</v>
      </c>
      <c r="G16" s="54">
        <f t="shared" si="5"/>
        <v>95.199999999999989</v>
      </c>
      <c r="H16" s="10">
        <f t="shared" si="0"/>
        <v>2904.8</v>
      </c>
    </row>
    <row r="17" spans="1:8" x14ac:dyDescent="0.2">
      <c r="A17" s="8" t="s">
        <v>2</v>
      </c>
      <c r="B17" s="10">
        <v>3500</v>
      </c>
      <c r="C17" s="46">
        <f t="shared" si="1"/>
        <v>0.15</v>
      </c>
      <c r="D17" s="13">
        <f t="shared" si="2"/>
        <v>354.8</v>
      </c>
      <c r="E17" s="48">
        <f t="shared" si="3"/>
        <v>170.2</v>
      </c>
      <c r="F17" s="13">
        <f t="shared" si="4"/>
        <v>170.2</v>
      </c>
      <c r="G17" s="54">
        <f t="shared" si="5"/>
        <v>170.2</v>
      </c>
      <c r="H17" s="10">
        <f t="shared" si="0"/>
        <v>3329.8</v>
      </c>
    </row>
    <row r="18" spans="1:8" x14ac:dyDescent="0.2">
      <c r="A18" s="8" t="s">
        <v>6</v>
      </c>
      <c r="B18" s="10">
        <v>4000</v>
      </c>
      <c r="C18" s="46">
        <f t="shared" si="1"/>
        <v>0.22500000000000001</v>
      </c>
      <c r="D18" s="13">
        <f t="shared" si="2"/>
        <v>636.13</v>
      </c>
      <c r="E18" s="48">
        <f t="shared" si="3"/>
        <v>263.87</v>
      </c>
      <c r="F18" s="13">
        <f t="shared" si="4"/>
        <v>263.87</v>
      </c>
      <c r="G18" s="54">
        <f t="shared" si="5"/>
        <v>263.87</v>
      </c>
      <c r="H18" s="10">
        <f t="shared" si="0"/>
        <v>3736.13</v>
      </c>
    </row>
    <row r="19" spans="1:8" x14ac:dyDescent="0.2">
      <c r="A19" s="8" t="s">
        <v>5</v>
      </c>
      <c r="B19" s="10">
        <v>4500</v>
      </c>
      <c r="C19" s="46">
        <f t="shared" si="1"/>
        <v>0.22500000000000001</v>
      </c>
      <c r="D19" s="13">
        <f t="shared" si="2"/>
        <v>636.13</v>
      </c>
      <c r="E19" s="48">
        <f t="shared" si="3"/>
        <v>376.37</v>
      </c>
      <c r="F19" s="13">
        <f t="shared" si="4"/>
        <v>376.37</v>
      </c>
      <c r="G19" s="54">
        <f t="shared" si="5"/>
        <v>376.37</v>
      </c>
      <c r="H19" s="10">
        <f t="shared" si="0"/>
        <v>4123.63</v>
      </c>
    </row>
    <row r="20" spans="1:8" x14ac:dyDescent="0.2">
      <c r="A20" s="8" t="s">
        <v>3</v>
      </c>
      <c r="B20" s="10">
        <v>5000</v>
      </c>
      <c r="C20" s="46">
        <f t="shared" si="1"/>
        <v>0.27500000000000002</v>
      </c>
      <c r="D20" s="13">
        <f t="shared" si="2"/>
        <v>869.36</v>
      </c>
      <c r="E20" s="48">
        <f t="shared" si="3"/>
        <v>505.64</v>
      </c>
      <c r="F20" s="13">
        <f t="shared" si="4"/>
        <v>505.64</v>
      </c>
      <c r="G20" s="54">
        <f t="shared" si="5"/>
        <v>505.64</v>
      </c>
      <c r="H20" s="10">
        <f t="shared" si="0"/>
        <v>4494.3599999999997</v>
      </c>
    </row>
    <row r="21" spans="1:8" x14ac:dyDescent="0.2">
      <c r="A21" s="8" t="s">
        <v>1</v>
      </c>
      <c r="B21" s="10">
        <v>10000</v>
      </c>
      <c r="C21" s="46">
        <f t="shared" si="1"/>
        <v>0.27500000000000002</v>
      </c>
      <c r="D21" s="13">
        <f t="shared" si="2"/>
        <v>869.36</v>
      </c>
      <c r="E21" s="48">
        <f t="shared" si="3"/>
        <v>1880.6399999999999</v>
      </c>
      <c r="F21" s="13">
        <f t="shared" si="4"/>
        <v>1880.6399999999999</v>
      </c>
      <c r="G21" s="54">
        <f t="shared" si="5"/>
        <v>1880.6399999999999</v>
      </c>
      <c r="H21" s="10">
        <f t="shared" si="0"/>
        <v>8119.3600000000006</v>
      </c>
    </row>
    <row r="22" spans="1:8" x14ac:dyDescent="0.2">
      <c r="A22" s="6" t="s">
        <v>11</v>
      </c>
      <c r="B22" s="7">
        <v>14500</v>
      </c>
      <c r="C22" s="46">
        <f t="shared" si="1"/>
        <v>0.27500000000000002</v>
      </c>
      <c r="D22" s="13">
        <f t="shared" si="2"/>
        <v>869.36</v>
      </c>
      <c r="E22" s="48">
        <f t="shared" si="3"/>
        <v>3118.1400000000003</v>
      </c>
      <c r="F22" s="13">
        <f t="shared" si="4"/>
        <v>3118.1400000000003</v>
      </c>
      <c r="G22" s="54">
        <f t="shared" si="5"/>
        <v>3118.1400000000003</v>
      </c>
      <c r="H22" s="10">
        <f t="shared" si="0"/>
        <v>11381.86</v>
      </c>
    </row>
    <row r="23" spans="1:8" x14ac:dyDescent="0.2">
      <c r="A23" s="9" t="s">
        <v>12</v>
      </c>
      <c r="B23" s="47">
        <f>SUM(B13:B22)</f>
        <v>50000</v>
      </c>
      <c r="C23" s="10"/>
      <c r="D23" s="10"/>
      <c r="E23" s="47">
        <f>SUM(E13:E22)</f>
        <v>6461.96</v>
      </c>
      <c r="F23" s="47">
        <f>SUM(F13:F22)</f>
        <v>6461.96</v>
      </c>
      <c r="G23" s="55">
        <f>SUM(G13:G22)</f>
        <v>6461.96</v>
      </c>
      <c r="H23" s="47">
        <f>SUM(H13:H22)</f>
        <v>43538.040000000008</v>
      </c>
    </row>
    <row r="24" spans="1:8" x14ac:dyDescent="0.2">
      <c r="A24" s="8"/>
      <c r="B24" s="8"/>
      <c r="C24" s="8"/>
      <c r="D24" s="8"/>
    </row>
    <row r="25" spans="1:8" x14ac:dyDescent="0.2">
      <c r="A25" s="1" t="s">
        <v>37</v>
      </c>
    </row>
    <row r="26" spans="1:8" x14ac:dyDescent="0.2">
      <c r="A26" s="2" t="s">
        <v>39</v>
      </c>
    </row>
    <row r="27" spans="1:8" x14ac:dyDescent="0.2">
      <c r="A27" s="2" t="s">
        <v>38</v>
      </c>
    </row>
    <row r="28" spans="1:8" x14ac:dyDescent="0.2">
      <c r="A28" s="2" t="s">
        <v>36</v>
      </c>
      <c r="E28" s="5"/>
    </row>
    <row r="29" spans="1:8" x14ac:dyDescent="0.2">
      <c r="A29" s="56" t="s">
        <v>40</v>
      </c>
      <c r="B29" s="56"/>
      <c r="C29" s="56"/>
      <c r="D29" s="56"/>
      <c r="E29" s="57"/>
      <c r="F29" s="56"/>
      <c r="G29" s="56"/>
      <c r="H29" s="56"/>
    </row>
    <row r="30" spans="1:8" x14ac:dyDescent="0.2">
      <c r="E30" s="4"/>
    </row>
    <row r="31" spans="1:8" x14ac:dyDescent="0.2">
      <c r="E31" s="4"/>
    </row>
    <row r="32" spans="1:8" x14ac:dyDescent="0.2">
      <c r="E32" s="4"/>
    </row>
    <row r="33" spans="5:5" x14ac:dyDescent="0.2">
      <c r="E33" s="4"/>
    </row>
    <row r="34" spans="5:5" x14ac:dyDescent="0.2">
      <c r="E34" s="5"/>
    </row>
    <row r="35" spans="5:5" x14ac:dyDescent="0.2">
      <c r="E35" s="4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IRPF</vt:lpstr>
      <vt:lpstr>Solucao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Luiz  Kugler</dc:creator>
  <cp:lastModifiedBy>F. Meirelles</cp:lastModifiedBy>
  <cp:lastPrinted>2004-11-03T14:02:58Z</cp:lastPrinted>
  <dcterms:created xsi:type="dcterms:W3CDTF">2002-04-21T21:49:01Z</dcterms:created>
  <dcterms:modified xsi:type="dcterms:W3CDTF">2016-01-22T15:52:03Z</dcterms:modified>
</cp:coreProperties>
</file>