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216" windowHeight="4680" activeTab="1"/>
  </bookViews>
  <sheets>
    <sheet name="Plan1" sheetId="1" r:id="rId1"/>
    <sheet name="Plan2" sheetId="2" r:id="rId2"/>
    <sheet name="Plan3" sheetId="3" r:id="rId3"/>
  </sheets>
  <definedNames>
    <definedName name="CMV">Plan1!$D$3:$D$9</definedName>
    <definedName name="Custo_unit">Plan1!$B$3:$B$9</definedName>
    <definedName name="Lucro">Plan1!$G$3:$G$9</definedName>
    <definedName name="Margem">Plan1!$B$12</definedName>
    <definedName name="Part.">Plan1!$H$3:$H$9</definedName>
    <definedName name="Preço_unit">Plan1!$E$3:$E$9</definedName>
    <definedName name="Receita">Plan1!$F$3:$F$9</definedName>
    <definedName name="Total">Plan1!$G$10</definedName>
    <definedName name="Volume">Plan1!$C$3:$C$9</definedName>
  </definedNames>
  <calcPr calcId="145621"/>
</workbook>
</file>

<file path=xl/calcChain.xml><?xml version="1.0" encoding="utf-8"?>
<calcChain xmlns="http://schemas.openxmlformats.org/spreadsheetml/2006/main">
  <c r="E4" i="1" l="1"/>
  <c r="F4" i="1" s="1"/>
  <c r="D4" i="1"/>
  <c r="E5" i="1"/>
  <c r="F5" i="1" s="1"/>
  <c r="D5" i="1"/>
  <c r="E6" i="1"/>
  <c r="F6" i="1" s="1"/>
  <c r="D6" i="1"/>
  <c r="E7" i="1"/>
  <c r="F7" i="1" s="1"/>
  <c r="D7" i="1"/>
  <c r="E8" i="1"/>
  <c r="F8" i="1" s="1"/>
  <c r="D8" i="1"/>
  <c r="E9" i="1"/>
  <c r="F9" i="1" s="1"/>
  <c r="D9" i="1"/>
  <c r="E3" i="1"/>
  <c r="F3" i="1" s="1"/>
  <c r="D3" i="1"/>
  <c r="D10" i="1" s="1"/>
  <c r="G9" i="1" l="1"/>
  <c r="G8" i="1"/>
  <c r="G7" i="1"/>
  <c r="G6" i="1"/>
  <c r="G5" i="1"/>
  <c r="G4" i="1"/>
  <c r="G3" i="1"/>
  <c r="F10" i="1"/>
  <c r="G10" i="1" l="1"/>
  <c r="H3" i="1" s="1"/>
  <c r="H8" i="1" l="1"/>
  <c r="H6" i="1"/>
  <c r="H4" i="1"/>
  <c r="H9" i="1"/>
  <c r="H7" i="1"/>
  <c r="H5" i="1"/>
</calcChain>
</file>

<file path=xl/sharedStrings.xml><?xml version="1.0" encoding="utf-8"?>
<sst xmlns="http://schemas.openxmlformats.org/spreadsheetml/2006/main" count="47" uniqueCount="39">
  <si>
    <t>Custo unit</t>
  </si>
  <si>
    <t>Volume</t>
  </si>
  <si>
    <t>CMV</t>
  </si>
  <si>
    <t>Preço unit</t>
  </si>
  <si>
    <t>Receita</t>
  </si>
  <si>
    <t>Lucro</t>
  </si>
  <si>
    <t>Part.%</t>
  </si>
  <si>
    <t>Total</t>
  </si>
  <si>
    <t>Margem</t>
  </si>
  <si>
    <t>Televídeo Ltda - Previsões para o 4º trimestre</t>
  </si>
  <si>
    <t>R$</t>
  </si>
  <si>
    <t>Lucro bruto</t>
  </si>
  <si>
    <t>Desp.comerciais</t>
  </si>
  <si>
    <t>Desp.administrat.</t>
  </si>
  <si>
    <t>Desp.financeiras</t>
  </si>
  <si>
    <t>Indeniz.trabalh.</t>
  </si>
  <si>
    <t>Outras despesas</t>
  </si>
  <si>
    <t>Rec.financeiras</t>
  </si>
  <si>
    <t>Lucro operacional</t>
  </si>
  <si>
    <t>Outras receitas</t>
  </si>
  <si>
    <t>Lucro tributável</t>
  </si>
  <si>
    <t>Imp.Renda</t>
  </si>
  <si>
    <t>Lucro líquido</t>
  </si>
  <si>
    <t>Ano corr.</t>
  </si>
  <si>
    <t>Ano 1</t>
  </si>
  <si>
    <t>Ano 2</t>
  </si>
  <si>
    <t>4º trim</t>
  </si>
  <si>
    <t>1º trim</t>
  </si>
  <si>
    <t>2º trim</t>
  </si>
  <si>
    <t>3º trim</t>
  </si>
  <si>
    <t>TeleVídeo Ltda - Orçamento Trimestral</t>
  </si>
  <si>
    <t>Hipóteses</t>
  </si>
  <si>
    <t>TV LCD 19"</t>
  </si>
  <si>
    <t>TV LCD 22"</t>
  </si>
  <si>
    <t>TV LED 27"</t>
  </si>
  <si>
    <t>TV LED 32"</t>
  </si>
  <si>
    <t>DVD simples</t>
  </si>
  <si>
    <t>Blu-Ray</t>
  </si>
  <si>
    <t>DVD HDMI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</si>
</sst>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u/>
      <sz val="16"/>
      <color indexed="12"/>
      <name val="Times New Roman"/>
      <family val="1"/>
    </font>
    <font>
      <b/>
      <u/>
      <sz val="12"/>
      <color indexed="12"/>
      <name val="Times New Roman"/>
      <family val="1"/>
    </font>
    <font>
      <b/>
      <i/>
      <u/>
      <sz val="16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4" fontId="0" fillId="0" borderId="0"/>
  </cellStyleXfs>
  <cellXfs count="36">
    <xf numFmtId="4" fontId="0" fillId="0" borderId="0" xfId="0"/>
    <xf numFmtId="9" fontId="0" fillId="0" borderId="0" xfId="0" applyNumberFormat="1"/>
    <xf numFmtId="4" fontId="1" fillId="0" borderId="0" xfId="0" applyFont="1"/>
    <xf numFmtId="4" fontId="0" fillId="0" borderId="0" xfId="0" applyAlignment="1">
      <alignment horizontal="center" vertical="center"/>
    </xf>
    <xf numFmtId="3" fontId="0" fillId="0" borderId="1" xfId="0" applyNumberFormat="1" applyBorder="1"/>
    <xf numFmtId="1" fontId="0" fillId="0" borderId="1" xfId="0" applyNumberFormat="1" applyBorder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3" xfId="0" applyNumberFormat="1" applyBorder="1"/>
    <xf numFmtId="1" fontId="0" fillId="0" borderId="3" xfId="0" applyNumberFormat="1" applyBorder="1"/>
    <xf numFmtId="3" fontId="0" fillId="0" borderId="3" xfId="0" applyNumberFormat="1" applyFont="1" applyBorder="1"/>
    <xf numFmtId="3" fontId="0" fillId="0" borderId="2" xfId="0" applyNumberFormat="1" applyBorder="1"/>
    <xf numFmtId="1" fontId="0" fillId="0" borderId="2" xfId="0" applyNumberFormat="1" applyBorder="1"/>
    <xf numFmtId="4" fontId="1" fillId="0" borderId="4" xfId="0" quotePrefix="1" applyFont="1" applyBorder="1" applyAlignment="1">
      <alignment horizontal="center" vertical="center" wrapText="1"/>
    </xf>
    <xf numFmtId="4" fontId="1" fillId="0" borderId="5" xfId="0" quotePrefix="1" applyFont="1" applyBorder="1" applyAlignment="1">
      <alignment horizontal="center" vertical="center" wrapText="1"/>
    </xf>
    <xf numFmtId="4" fontId="1" fillId="0" borderId="6" xfId="0" quotePrefix="1" applyFont="1" applyBorder="1" applyAlignment="1">
      <alignment horizontal="left"/>
    </xf>
    <xf numFmtId="164" fontId="0" fillId="0" borderId="7" xfId="0" applyNumberFormat="1" applyFont="1" applyBorder="1"/>
    <xf numFmtId="4" fontId="1" fillId="0" borderId="8" xfId="0" applyFont="1" applyBorder="1"/>
    <xf numFmtId="164" fontId="0" fillId="0" borderId="9" xfId="0" applyNumberFormat="1" applyFont="1" applyBorder="1"/>
    <xf numFmtId="4" fontId="1" fillId="0" borderId="8" xfId="0" quotePrefix="1" applyFont="1" applyBorder="1" applyAlignment="1">
      <alignment horizontal="left"/>
    </xf>
    <xf numFmtId="4" fontId="1" fillId="0" borderId="10" xfId="0" applyFont="1" applyBorder="1"/>
    <xf numFmtId="164" fontId="0" fillId="0" borderId="11" xfId="0" applyNumberFormat="1" applyFont="1" applyBorder="1"/>
    <xf numFmtId="4" fontId="1" fillId="0" borderId="12" xfId="0" applyFont="1" applyBorder="1"/>
    <xf numFmtId="4" fontId="0" fillId="0" borderId="13" xfId="0" applyFont="1" applyBorder="1"/>
    <xf numFmtId="3" fontId="1" fillId="0" borderId="13" xfId="0" applyNumberFormat="1" applyFont="1" applyBorder="1"/>
    <xf numFmtId="3" fontId="0" fillId="0" borderId="13" xfId="0" applyNumberFormat="1" applyFont="1" applyBorder="1"/>
    <xf numFmtId="164" fontId="2" fillId="0" borderId="14" xfId="0" applyNumberFormat="1" applyFont="1" applyBorder="1"/>
    <xf numFmtId="4" fontId="1" fillId="0" borderId="15" xfId="0" applyFont="1" applyBorder="1"/>
    <xf numFmtId="9" fontId="0" fillId="0" borderId="5" xfId="0" applyNumberFormat="1" applyBorder="1"/>
    <xf numFmtId="4" fontId="1" fillId="0" borderId="15" xfId="0" quotePrefix="1" applyFont="1" applyBorder="1" applyAlignment="1">
      <alignment horizontal="center" vertical="center" wrapText="1"/>
    </xf>
    <xf numFmtId="4" fontId="1" fillId="0" borderId="0" xfId="0" applyFont="1" applyFill="1" applyBorder="1" applyAlignment="1">
      <alignment horizontal="center" vertical="center"/>
    </xf>
    <xf numFmtId="4" fontId="2" fillId="0" borderId="0" xfId="0" applyFont="1" applyFill="1" applyBorder="1" applyAlignment="1">
      <alignment horizontal="center" vertical="center"/>
    </xf>
    <xf numFmtId="4" fontId="4" fillId="2" borderId="0" xfId="0" applyFont="1" applyFill="1" applyAlignment="1">
      <alignment horizontal="center" vertical="center"/>
    </xf>
    <xf numFmtId="4" fontId="5" fillId="2" borderId="0" xfId="0" applyFont="1" applyFill="1" applyAlignment="1">
      <alignment horizontal="center" vertical="center"/>
    </xf>
    <xf numFmtId="4" fontId="1" fillId="0" borderId="0" xfId="0" applyFont="1" applyFill="1" applyBorder="1" applyAlignment="1">
      <alignment horizontal="center" vertical="center"/>
    </xf>
    <xf numFmtId="4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G10" sqref="G10"/>
    </sheetView>
  </sheetViews>
  <sheetFormatPr defaultRowHeight="15" x14ac:dyDescent="0.25"/>
  <cols>
    <col min="1" max="1" width="11.6328125" bestFit="1" customWidth="1"/>
    <col min="2" max="2" width="6.08984375" customWidth="1"/>
    <col min="3" max="8" width="7.1796875" customWidth="1"/>
  </cols>
  <sheetData>
    <row r="1" spans="1:8" s="3" customFormat="1" ht="25.2" customHeight="1" thickBot="1" x14ac:dyDescent="0.3">
      <c r="A1" s="32" t="s">
        <v>9</v>
      </c>
      <c r="B1" s="33"/>
      <c r="C1" s="33"/>
      <c r="D1" s="33"/>
      <c r="E1" s="33"/>
      <c r="F1" s="33"/>
      <c r="G1" s="33"/>
      <c r="H1" s="33"/>
    </row>
    <row r="2" spans="1:8" ht="30.6" customHeight="1" thickBot="1" x14ac:dyDescent="0.3">
      <c r="A2" s="29" t="s">
        <v>10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4" t="s">
        <v>6</v>
      </c>
    </row>
    <row r="3" spans="1:8" ht="15.6" x14ac:dyDescent="0.3">
      <c r="A3" s="15" t="s">
        <v>32</v>
      </c>
      <c r="B3" s="11">
        <v>260</v>
      </c>
      <c r="C3" s="12">
        <v>60</v>
      </c>
      <c r="D3" s="7">
        <f t="shared" ref="D3:D9" si="0">Custo_unit*Volume</f>
        <v>15600</v>
      </c>
      <c r="E3" s="11">
        <f t="shared" ref="E3:E9" si="1">(1+Margem)*Custo_unit</f>
        <v>335.18796992481214</v>
      </c>
      <c r="F3" s="7">
        <f t="shared" ref="F3:F9" si="2">Preço_unit*Volume</f>
        <v>20111.278195488729</v>
      </c>
      <c r="G3" s="7">
        <f t="shared" ref="G3:G9" si="3">Receita-CMV</f>
        <v>4511.2781954887287</v>
      </c>
      <c r="H3" s="16">
        <f t="shared" ref="H3:H9" si="4">Lucro/Total</f>
        <v>0.18045112781954889</v>
      </c>
    </row>
    <row r="4" spans="1:8" ht="15.6" x14ac:dyDescent="0.3">
      <c r="A4" s="17" t="s">
        <v>33</v>
      </c>
      <c r="B4" s="4">
        <v>320</v>
      </c>
      <c r="C4" s="5">
        <v>45</v>
      </c>
      <c r="D4" s="6">
        <f t="shared" si="0"/>
        <v>14400</v>
      </c>
      <c r="E4" s="4">
        <f t="shared" si="1"/>
        <v>412.53903990746107</v>
      </c>
      <c r="F4" s="6">
        <f t="shared" si="2"/>
        <v>18564.256795835747</v>
      </c>
      <c r="G4" s="6">
        <f t="shared" si="3"/>
        <v>4164.2567958357467</v>
      </c>
      <c r="H4" s="18">
        <f t="shared" si="4"/>
        <v>0.16657027183342962</v>
      </c>
    </row>
    <row r="5" spans="1:8" ht="15.6" x14ac:dyDescent="0.3">
      <c r="A5" s="19" t="s">
        <v>34</v>
      </c>
      <c r="B5" s="4">
        <v>600</v>
      </c>
      <c r="C5" s="5">
        <v>30</v>
      </c>
      <c r="D5" s="6">
        <f t="shared" si="0"/>
        <v>18000</v>
      </c>
      <c r="E5" s="4">
        <f t="shared" si="1"/>
        <v>773.5106998264896</v>
      </c>
      <c r="F5" s="6">
        <f t="shared" si="2"/>
        <v>23205.320994794689</v>
      </c>
      <c r="G5" s="6">
        <f t="shared" si="3"/>
        <v>5205.3209947946889</v>
      </c>
      <c r="H5" s="18">
        <f t="shared" si="4"/>
        <v>0.20821283979178726</v>
      </c>
    </row>
    <row r="6" spans="1:8" ht="15.6" x14ac:dyDescent="0.3">
      <c r="A6" s="17" t="s">
        <v>35</v>
      </c>
      <c r="B6" s="4">
        <v>680</v>
      </c>
      <c r="C6" s="5">
        <v>20</v>
      </c>
      <c r="D6" s="6">
        <f t="shared" si="0"/>
        <v>13600</v>
      </c>
      <c r="E6" s="4">
        <f t="shared" si="1"/>
        <v>876.64545980335481</v>
      </c>
      <c r="F6" s="6">
        <f t="shared" si="2"/>
        <v>17532.909196067096</v>
      </c>
      <c r="G6" s="6">
        <f t="shared" si="3"/>
        <v>3932.9091960670958</v>
      </c>
      <c r="H6" s="18">
        <f t="shared" si="4"/>
        <v>0.1573163678426836</v>
      </c>
    </row>
    <row r="7" spans="1:8" ht="15.6" x14ac:dyDescent="0.3">
      <c r="A7" s="17" t="s">
        <v>36</v>
      </c>
      <c r="B7" s="4">
        <v>200</v>
      </c>
      <c r="C7" s="5">
        <v>40</v>
      </c>
      <c r="D7" s="6">
        <f t="shared" si="0"/>
        <v>8000</v>
      </c>
      <c r="E7" s="4">
        <f t="shared" si="1"/>
        <v>257.8368999421632</v>
      </c>
      <c r="F7" s="6">
        <f t="shared" si="2"/>
        <v>10313.475997686528</v>
      </c>
      <c r="G7" s="6">
        <f t="shared" si="3"/>
        <v>2313.475997686528</v>
      </c>
      <c r="H7" s="18">
        <f t="shared" si="4"/>
        <v>9.2539039907460985E-2</v>
      </c>
    </row>
    <row r="8" spans="1:8" ht="15.6" x14ac:dyDescent="0.3">
      <c r="A8" s="19" t="s">
        <v>38</v>
      </c>
      <c r="B8" s="4">
        <v>310</v>
      </c>
      <c r="C8" s="5">
        <v>35</v>
      </c>
      <c r="D8" s="6">
        <f t="shared" si="0"/>
        <v>10850</v>
      </c>
      <c r="E8" s="4">
        <f t="shared" si="1"/>
        <v>399.64719491035294</v>
      </c>
      <c r="F8" s="6">
        <f t="shared" si="2"/>
        <v>13987.651821862353</v>
      </c>
      <c r="G8" s="6">
        <f t="shared" si="3"/>
        <v>3137.6518218623532</v>
      </c>
      <c r="H8" s="18">
        <f t="shared" si="4"/>
        <v>0.12550607287449395</v>
      </c>
    </row>
    <row r="9" spans="1:8" ht="16.2" thickBot="1" x14ac:dyDescent="0.35">
      <c r="A9" s="20" t="s">
        <v>37</v>
      </c>
      <c r="B9" s="8">
        <v>400</v>
      </c>
      <c r="C9" s="9">
        <v>15</v>
      </c>
      <c r="D9" s="10">
        <f t="shared" si="0"/>
        <v>6000</v>
      </c>
      <c r="E9" s="8">
        <f t="shared" si="1"/>
        <v>515.6737998843264</v>
      </c>
      <c r="F9" s="10">
        <f t="shared" si="2"/>
        <v>7735.106998264896</v>
      </c>
      <c r="G9" s="10">
        <f t="shared" si="3"/>
        <v>1735.106998264896</v>
      </c>
      <c r="H9" s="21">
        <f t="shared" si="4"/>
        <v>6.9404279930595739E-2</v>
      </c>
    </row>
    <row r="10" spans="1:8" ht="16.8" thickTop="1" thickBot="1" x14ac:dyDescent="0.35">
      <c r="A10" s="22" t="s">
        <v>7</v>
      </c>
      <c r="B10" s="23"/>
      <c r="C10" s="23"/>
      <c r="D10" s="24">
        <f>SUM(CMV)</f>
        <v>86450</v>
      </c>
      <c r="E10" s="25"/>
      <c r="F10" s="24">
        <f>SUM(Receita)</f>
        <v>111450.00000000003</v>
      </c>
      <c r="G10" s="24">
        <f>SUM(Lucro)</f>
        <v>25000.000000000036</v>
      </c>
      <c r="H10" s="26"/>
    </row>
    <row r="11" spans="1:8" ht="16.2" thickBot="1" x14ac:dyDescent="0.35">
      <c r="A11" s="2"/>
    </row>
    <row r="12" spans="1:8" ht="16.2" thickBot="1" x14ac:dyDescent="0.35">
      <c r="A12" s="27" t="s">
        <v>8</v>
      </c>
      <c r="B12" s="28">
        <v>0.28918449971081595</v>
      </c>
    </row>
    <row r="13" spans="1:8" x14ac:dyDescent="0.25">
      <c r="C13" s="1"/>
    </row>
  </sheetData>
  <mergeCells count="1">
    <mergeCell ref="A1:H1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>
    <oddFooter>&amp;R&amp;F 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zoomScale="70" workbookViewId="0">
      <selection activeCell="C4" sqref="C4"/>
    </sheetView>
  </sheetViews>
  <sheetFormatPr defaultRowHeight="15" x14ac:dyDescent="0.25"/>
  <cols>
    <col min="2" max="2" width="10.08984375" bestFit="1" customWidth="1"/>
  </cols>
  <sheetData>
    <row r="1" spans="1:12" ht="27.6" customHeight="1" x14ac:dyDescent="0.25">
      <c r="A1" s="35" t="s">
        <v>30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5.6" x14ac:dyDescent="0.25">
      <c r="C2" s="30" t="s">
        <v>23</v>
      </c>
      <c r="D2" s="34" t="s">
        <v>24</v>
      </c>
      <c r="E2" s="34"/>
      <c r="F2" s="34"/>
      <c r="G2" s="34"/>
      <c r="H2" s="34" t="s">
        <v>25</v>
      </c>
      <c r="I2" s="34"/>
      <c r="J2" s="34"/>
      <c r="K2" s="34"/>
    </row>
    <row r="3" spans="1:12" x14ac:dyDescent="0.25">
      <c r="C3" s="31" t="s">
        <v>26</v>
      </c>
      <c r="D3" s="31" t="s">
        <v>27</v>
      </c>
      <c r="E3" s="31" t="s">
        <v>28</v>
      </c>
      <c r="F3" s="31" t="s">
        <v>29</v>
      </c>
      <c r="G3" s="31" t="s">
        <v>26</v>
      </c>
      <c r="H3" s="31" t="s">
        <v>27</v>
      </c>
      <c r="I3" s="31" t="s">
        <v>28</v>
      </c>
      <c r="J3" s="31" t="s">
        <v>29</v>
      </c>
      <c r="K3" s="31" t="s">
        <v>26</v>
      </c>
    </row>
    <row r="4" spans="1:12" ht="15.6" x14ac:dyDescent="0.3">
      <c r="B4" s="2" t="s">
        <v>31</v>
      </c>
      <c r="L4" s="2" t="s">
        <v>7</v>
      </c>
    </row>
    <row r="5" spans="1:12" x14ac:dyDescent="0.25">
      <c r="A5" t="s">
        <v>4</v>
      </c>
    </row>
    <row r="6" spans="1:12" x14ac:dyDescent="0.25">
      <c r="A6" t="s">
        <v>2</v>
      </c>
    </row>
    <row r="7" spans="1:12" x14ac:dyDescent="0.25">
      <c r="A7" t="s">
        <v>11</v>
      </c>
    </row>
    <row r="8" spans="1:12" x14ac:dyDescent="0.25">
      <c r="A8" t="s">
        <v>12</v>
      </c>
    </row>
    <row r="9" spans="1:12" x14ac:dyDescent="0.25">
      <c r="A9" t="s">
        <v>13</v>
      </c>
    </row>
    <row r="10" spans="1:12" x14ac:dyDescent="0.25">
      <c r="A10" t="s">
        <v>14</v>
      </c>
    </row>
    <row r="11" spans="1:12" x14ac:dyDescent="0.25">
      <c r="A11" t="s">
        <v>15</v>
      </c>
    </row>
    <row r="12" spans="1:12" x14ac:dyDescent="0.25">
      <c r="A12" t="s">
        <v>16</v>
      </c>
    </row>
    <row r="13" spans="1:12" x14ac:dyDescent="0.25">
      <c r="A13" t="s">
        <v>17</v>
      </c>
    </row>
    <row r="14" spans="1:12" x14ac:dyDescent="0.25">
      <c r="A14" t="s">
        <v>18</v>
      </c>
    </row>
    <row r="15" spans="1:12" x14ac:dyDescent="0.25">
      <c r="A15" t="s">
        <v>19</v>
      </c>
    </row>
    <row r="16" spans="1:12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</sheetData>
  <mergeCells count="3">
    <mergeCell ref="D2:G2"/>
    <mergeCell ref="H2:K2"/>
    <mergeCell ref="A1:L1"/>
  </mergeCells>
  <phoneticPr fontId="3" type="noConversion"/>
  <pageMargins left="0.78740157499999996" right="0.78740157499999996" top="0.984251969" bottom="0.984251969" header="0.49212598499999999" footer="0.49212598499999999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9</vt:i4>
      </vt:variant>
    </vt:vector>
  </HeadingPairs>
  <TitlesOfParts>
    <vt:vector size="12" baseType="lpstr">
      <vt:lpstr>Plan1</vt:lpstr>
      <vt:lpstr>Plan2</vt:lpstr>
      <vt:lpstr>Plan3</vt:lpstr>
      <vt:lpstr>CMV</vt:lpstr>
      <vt:lpstr>Custo_unit</vt:lpstr>
      <vt:lpstr>Lucro</vt:lpstr>
      <vt:lpstr>Margem</vt:lpstr>
      <vt:lpstr>Part.</vt:lpstr>
      <vt:lpstr>Preço_unit</vt:lpstr>
      <vt:lpstr>Receita</vt:lpstr>
      <vt:lpstr>Total</vt:lpstr>
      <vt:lpstr>Volume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cp:lastPrinted>2009-07-23T04:48:13Z</cp:lastPrinted>
  <dcterms:created xsi:type="dcterms:W3CDTF">1998-05-14T15:05:47Z</dcterms:created>
  <dcterms:modified xsi:type="dcterms:W3CDTF">2014-01-23T21:50:03Z</dcterms:modified>
</cp:coreProperties>
</file>