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068" yWindow="-12" windowWidth="10104" windowHeight="9528"/>
  </bookViews>
  <sheets>
    <sheet name="Plan1" sheetId="1" r:id="rId1"/>
  </sheets>
  <definedNames>
    <definedName name="CMV">Plan1!$D$3:$D$9</definedName>
    <definedName name="Custo_unit">Plan1!$B$3:$B$9</definedName>
    <definedName name="Lucro">Plan1!$G$3:$G$9</definedName>
    <definedName name="Margem">Plan1!$B$12</definedName>
    <definedName name="Part.">Plan1!$H$3:$H$9</definedName>
    <definedName name="Preço_unit">Plan1!$E$3:$E$9</definedName>
    <definedName name="Receita">Plan1!$F$3:$F$9</definedName>
    <definedName name="Total">Plan1!$G$10</definedName>
    <definedName name="Volume">Plan1!$C$3:$C$9</definedName>
  </definedNames>
  <calcPr calcId="145621"/>
</workbook>
</file>

<file path=xl/calcChain.xml><?xml version="1.0" encoding="utf-8"?>
<calcChain xmlns="http://schemas.openxmlformats.org/spreadsheetml/2006/main">
  <c r="E4" i="1" l="1"/>
  <c r="F4" i="1" s="1"/>
  <c r="E3" i="1"/>
  <c r="F3" i="1" s="1"/>
  <c r="E5" i="1"/>
  <c r="F5" i="1" s="1"/>
  <c r="E6" i="1"/>
  <c r="F6" i="1" s="1"/>
  <c r="E7" i="1"/>
  <c r="F7" i="1" s="1"/>
  <c r="E8" i="1"/>
  <c r="F8" i="1" s="1"/>
  <c r="E9" i="1"/>
  <c r="F9" i="1" s="1"/>
  <c r="D3" i="1"/>
  <c r="D4" i="1"/>
  <c r="D5" i="1"/>
  <c r="D6" i="1"/>
  <c r="D7" i="1"/>
  <c r="D8" i="1"/>
  <c r="D9" i="1"/>
  <c r="D10" i="1" l="1"/>
  <c r="G8" i="1"/>
  <c r="G6" i="1"/>
  <c r="G9" i="1"/>
  <c r="G7" i="1"/>
  <c r="G5" i="1"/>
  <c r="G4" i="1"/>
  <c r="G3" i="1"/>
  <c r="F10" i="1"/>
  <c r="G10" i="1" l="1"/>
  <c r="H3" i="1" s="1"/>
  <c r="H10" i="1" l="1"/>
  <c r="H7" i="1"/>
  <c r="H4" i="1"/>
  <c r="H6" i="1"/>
  <c r="H9" i="1"/>
  <c r="H5" i="1"/>
  <c r="H8" i="1"/>
</calcChain>
</file>

<file path=xl/sharedStrings.xml><?xml version="1.0" encoding="utf-8"?>
<sst xmlns="http://schemas.openxmlformats.org/spreadsheetml/2006/main" count="17" uniqueCount="17">
  <si>
    <t>Custo unit</t>
  </si>
  <si>
    <t>Volume</t>
  </si>
  <si>
    <t>CMV</t>
  </si>
  <si>
    <t>Preço unit</t>
  </si>
  <si>
    <t>Receita</t>
  </si>
  <si>
    <t>Lucro</t>
  </si>
  <si>
    <t>Part.%</t>
  </si>
  <si>
    <t>Total</t>
  </si>
  <si>
    <t>Margem</t>
  </si>
  <si>
    <t>Televídeo Ltda - Previsões para o 4º trimestre</t>
  </si>
  <si>
    <t>TV LCD 19"</t>
  </si>
  <si>
    <t>TV LCD 22"</t>
  </si>
  <si>
    <t>TV LED 27"</t>
  </si>
  <si>
    <t>TV LED 32"</t>
  </si>
  <si>
    <t>DVD simples</t>
  </si>
  <si>
    <t>DVD HDMI</t>
  </si>
  <si>
    <t>Blu-Ray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</si>
</sst>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2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u/>
      <sz val="16"/>
      <color indexed="12"/>
      <name val="Times New Roman"/>
      <family val="1"/>
    </font>
    <font>
      <b/>
      <u/>
      <sz val="12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4" fontId="0" fillId="0" borderId="0"/>
  </cellStyleXfs>
  <cellXfs count="14">
    <xf numFmtId="4" fontId="0" fillId="0" borderId="0" xfId="0"/>
    <xf numFmtId="4" fontId="1" fillId="0" borderId="0" xfId="0" applyFont="1" applyAlignment="1">
      <alignment horizontal="right"/>
    </xf>
    <xf numFmtId="4" fontId="0" fillId="0" borderId="0" xfId="0" applyFont="1"/>
    <xf numFmtId="164" fontId="0" fillId="0" borderId="0" xfId="0" applyNumberFormat="1" applyFont="1"/>
    <xf numFmtId="1" fontId="0" fillId="0" borderId="0" xfId="0" applyNumberFormat="1"/>
    <xf numFmtId="9" fontId="0" fillId="0" borderId="0" xfId="0" applyNumberFormat="1"/>
    <xf numFmtId="4" fontId="2" fillId="0" borderId="0" xfId="0" quotePrefix="1" applyFont="1" applyAlignment="1">
      <alignment horizontal="left"/>
    </xf>
    <xf numFmtId="4" fontId="2" fillId="0" borderId="0" xfId="0" quotePrefix="1" applyFont="1" applyAlignment="1">
      <alignment horizontal="right"/>
    </xf>
    <xf numFmtId="4" fontId="2" fillId="0" borderId="0" xfId="0" applyFont="1"/>
    <xf numFmtId="164" fontId="3" fillId="0" borderId="0" xfId="0" applyNumberFormat="1" applyFont="1"/>
    <xf numFmtId="4" fontId="0" fillId="0" borderId="0" xfId="0" applyAlignment="1">
      <alignment horizontal="center" vertical="center"/>
    </xf>
    <xf numFmtId="164" fontId="0" fillId="0" borderId="0" xfId="0" applyNumberFormat="1"/>
    <xf numFmtId="4" fontId="5" fillId="0" borderId="0" xfId="0" applyFont="1" applyAlignment="1">
      <alignment horizontal="center" vertical="center"/>
    </xf>
    <xf numFmtId="4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>
                <a:solidFill>
                  <a:srgbClr val="FF0000"/>
                </a:solidFill>
              </a:rPr>
              <a:t>Distribuição de Lucros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Plan1!$A$3:$A$9</c:f>
              <c:strCache>
                <c:ptCount val="7"/>
                <c:pt idx="0">
                  <c:v>TV LCD 19"</c:v>
                </c:pt>
                <c:pt idx="1">
                  <c:v>TV LCD 22"</c:v>
                </c:pt>
                <c:pt idx="2">
                  <c:v>TV LED 27"</c:v>
                </c:pt>
                <c:pt idx="3">
                  <c:v>TV LED 32"</c:v>
                </c:pt>
                <c:pt idx="4">
                  <c:v>DVD simples</c:v>
                </c:pt>
                <c:pt idx="5">
                  <c:v>DVD HDMI</c:v>
                </c:pt>
                <c:pt idx="6">
                  <c:v>Blu-Ray</c:v>
                </c:pt>
              </c:strCache>
            </c:strRef>
          </c:cat>
          <c:val>
            <c:numRef>
              <c:f>Plan1!$G$3:$G$9</c:f>
              <c:numCache>
                <c:formatCode>#,##0.00</c:formatCode>
                <c:ptCount val="7"/>
                <c:pt idx="0">
                  <c:v>4368</c:v>
                </c:pt>
                <c:pt idx="1">
                  <c:v>4032</c:v>
                </c:pt>
                <c:pt idx="2">
                  <c:v>5040</c:v>
                </c:pt>
                <c:pt idx="3">
                  <c:v>3808</c:v>
                </c:pt>
                <c:pt idx="4">
                  <c:v>2240</c:v>
                </c:pt>
                <c:pt idx="5">
                  <c:v>3038</c:v>
                </c:pt>
                <c:pt idx="6">
                  <c:v>1680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21772</xdr:colOff>
      <xdr:row>12</xdr:row>
      <xdr:rowOff>21772</xdr:rowOff>
    </xdr:from>
    <xdr:to>
      <xdr:col>7</xdr:col>
      <xdr:colOff>544285</xdr:colOff>
      <xdr:row>26</xdr:row>
      <xdr:rowOff>10886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70" zoomScaleNormal="70" workbookViewId="0">
      <selection activeCell="I19" sqref="I19"/>
    </sheetView>
  </sheetViews>
  <sheetFormatPr defaultRowHeight="15" x14ac:dyDescent="0.25"/>
  <cols>
    <col min="1" max="1" width="12.1796875" bestFit="1" customWidth="1"/>
    <col min="2" max="2" width="10" customWidth="1"/>
    <col min="3" max="3" width="8.08984375" customWidth="1"/>
    <col min="4" max="4" width="9" bestFit="1" customWidth="1"/>
    <col min="5" max="5" width="9.6328125" bestFit="1" customWidth="1"/>
    <col min="6" max="7" width="10" bestFit="1" customWidth="1"/>
    <col min="8" max="8" width="7.1796875" customWidth="1"/>
  </cols>
  <sheetData>
    <row r="1" spans="1:8" s="10" customFormat="1" ht="25.2" customHeight="1" x14ac:dyDescent="0.25">
      <c r="A1" s="12" t="s">
        <v>9</v>
      </c>
      <c r="B1" s="13"/>
      <c r="C1" s="13"/>
      <c r="D1" s="13"/>
      <c r="E1" s="13"/>
      <c r="F1" s="13"/>
      <c r="G1" s="13"/>
      <c r="H1" s="13"/>
    </row>
    <row r="2" spans="1:8" ht="15.6" x14ac:dyDescent="0.3">
      <c r="A2" s="1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</row>
    <row r="3" spans="1:8" ht="15.6" x14ac:dyDescent="0.3">
      <c r="A3" s="6" t="s">
        <v>10</v>
      </c>
      <c r="B3">
        <v>260</v>
      </c>
      <c r="C3" s="4">
        <v>60</v>
      </c>
      <c r="D3" s="2">
        <f t="shared" ref="D3:D9" si="0">Custo_unit*Volume</f>
        <v>15600</v>
      </c>
      <c r="E3">
        <f t="shared" ref="E3:E9" si="1">(1+Margem)*Custo_unit</f>
        <v>332.8</v>
      </c>
      <c r="F3" s="2">
        <f t="shared" ref="F3:F9" si="2">Preço_unit*Volume</f>
        <v>19968</v>
      </c>
      <c r="G3" s="2">
        <f t="shared" ref="G3:G9" si="3">Receita-CMV</f>
        <v>4368</v>
      </c>
      <c r="H3" s="3">
        <f t="shared" ref="H3:H9" si="4">Lucro/Total</f>
        <v>0.18045112781954886</v>
      </c>
    </row>
    <row r="4" spans="1:8" ht="15.6" x14ac:dyDescent="0.3">
      <c r="A4" s="8" t="s">
        <v>11</v>
      </c>
      <c r="B4">
        <v>320</v>
      </c>
      <c r="C4" s="4">
        <v>45</v>
      </c>
      <c r="D4" s="2">
        <f t="shared" si="0"/>
        <v>14400</v>
      </c>
      <c r="E4">
        <f t="shared" si="1"/>
        <v>409.6</v>
      </c>
      <c r="F4" s="2">
        <f t="shared" si="2"/>
        <v>18432</v>
      </c>
      <c r="G4" s="2">
        <f t="shared" si="3"/>
        <v>4032</v>
      </c>
      <c r="H4" s="3">
        <f t="shared" si="4"/>
        <v>0.16657027183342973</v>
      </c>
    </row>
    <row r="5" spans="1:8" ht="15.6" x14ac:dyDescent="0.3">
      <c r="A5" s="6" t="s">
        <v>12</v>
      </c>
      <c r="B5">
        <v>600</v>
      </c>
      <c r="C5" s="4">
        <v>30</v>
      </c>
      <c r="D5" s="2">
        <f t="shared" si="0"/>
        <v>18000</v>
      </c>
      <c r="E5">
        <f t="shared" si="1"/>
        <v>768</v>
      </c>
      <c r="F5" s="2">
        <f t="shared" si="2"/>
        <v>23040</v>
      </c>
      <c r="G5" s="2">
        <f t="shared" si="3"/>
        <v>5040</v>
      </c>
      <c r="H5" s="3">
        <f t="shared" si="4"/>
        <v>0.20821283979178715</v>
      </c>
    </row>
    <row r="6" spans="1:8" ht="15.6" x14ac:dyDescent="0.3">
      <c r="A6" s="8" t="s">
        <v>13</v>
      </c>
      <c r="B6">
        <v>680</v>
      </c>
      <c r="C6" s="4">
        <v>20</v>
      </c>
      <c r="D6" s="2">
        <f t="shared" si="0"/>
        <v>13600</v>
      </c>
      <c r="E6">
        <f t="shared" si="1"/>
        <v>870.4</v>
      </c>
      <c r="F6" s="2">
        <f t="shared" si="2"/>
        <v>17408</v>
      </c>
      <c r="G6" s="2">
        <f t="shared" si="3"/>
        <v>3808</v>
      </c>
      <c r="H6" s="3">
        <f t="shared" si="4"/>
        <v>0.15731636784268363</v>
      </c>
    </row>
    <row r="7" spans="1:8" ht="15.6" x14ac:dyDescent="0.3">
      <c r="A7" s="8" t="s">
        <v>14</v>
      </c>
      <c r="B7">
        <v>200</v>
      </c>
      <c r="C7" s="4">
        <v>40</v>
      </c>
      <c r="D7" s="2">
        <f t="shared" si="0"/>
        <v>8000</v>
      </c>
      <c r="E7">
        <f t="shared" si="1"/>
        <v>256</v>
      </c>
      <c r="F7" s="2">
        <f t="shared" si="2"/>
        <v>10240</v>
      </c>
      <c r="G7" s="2">
        <f t="shared" si="3"/>
        <v>2240</v>
      </c>
      <c r="H7" s="3">
        <f t="shared" si="4"/>
        <v>9.2539039907460957E-2</v>
      </c>
    </row>
    <row r="8" spans="1:8" ht="15.6" x14ac:dyDescent="0.3">
      <c r="A8" s="6" t="s">
        <v>15</v>
      </c>
      <c r="B8">
        <v>310</v>
      </c>
      <c r="C8" s="4">
        <v>35</v>
      </c>
      <c r="D8" s="2">
        <f t="shared" si="0"/>
        <v>10850</v>
      </c>
      <c r="E8">
        <f t="shared" si="1"/>
        <v>396.8</v>
      </c>
      <c r="F8" s="2">
        <f t="shared" si="2"/>
        <v>13888</v>
      </c>
      <c r="G8" s="2">
        <f t="shared" si="3"/>
        <v>3038</v>
      </c>
      <c r="H8" s="3">
        <f t="shared" si="4"/>
        <v>0.12550607287449392</v>
      </c>
    </row>
    <row r="9" spans="1:8" ht="15.6" x14ac:dyDescent="0.3">
      <c r="A9" s="8" t="s">
        <v>16</v>
      </c>
      <c r="B9">
        <v>400</v>
      </c>
      <c r="C9" s="4">
        <v>15</v>
      </c>
      <c r="D9" s="2">
        <f t="shared" si="0"/>
        <v>6000</v>
      </c>
      <c r="E9">
        <f t="shared" si="1"/>
        <v>512</v>
      </c>
      <c r="F9" s="2">
        <f t="shared" si="2"/>
        <v>7680</v>
      </c>
      <c r="G9" s="2">
        <f t="shared" si="3"/>
        <v>1680</v>
      </c>
      <c r="H9" s="3">
        <f t="shared" si="4"/>
        <v>6.9404279930595725E-2</v>
      </c>
    </row>
    <row r="10" spans="1:8" ht="15.6" x14ac:dyDescent="0.3">
      <c r="A10" s="8" t="s">
        <v>7</v>
      </c>
      <c r="B10" s="2"/>
      <c r="C10" s="2"/>
      <c r="D10" s="8">
        <f>SUM(CMV)</f>
        <v>86450</v>
      </c>
      <c r="E10" s="2"/>
      <c r="F10" s="8">
        <f>SUM(Receita)</f>
        <v>110656</v>
      </c>
      <c r="G10" s="8">
        <f>SUM(Lucro)</f>
        <v>24206</v>
      </c>
      <c r="H10" s="9">
        <f>Total/Total</f>
        <v>1</v>
      </c>
    </row>
    <row r="11" spans="1:8" ht="15.6" x14ac:dyDescent="0.3">
      <c r="A11" s="8"/>
    </row>
    <row r="12" spans="1:8" ht="15.6" x14ac:dyDescent="0.3">
      <c r="A12" s="8" t="s">
        <v>8</v>
      </c>
      <c r="B12" s="11">
        <v>0.28000000000000003</v>
      </c>
    </row>
    <row r="13" spans="1:8" x14ac:dyDescent="0.25">
      <c r="C13" s="5"/>
    </row>
  </sheetData>
  <mergeCells count="1">
    <mergeCell ref="A1:H1"/>
  </mergeCells>
  <phoneticPr fontId="4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9</vt:i4>
      </vt:variant>
    </vt:vector>
  </HeadingPairs>
  <TitlesOfParts>
    <vt:vector size="10" baseType="lpstr">
      <vt:lpstr>Plan1</vt:lpstr>
      <vt:lpstr>CMV</vt:lpstr>
      <vt:lpstr>Custo_unit</vt:lpstr>
      <vt:lpstr>Lucro</vt:lpstr>
      <vt:lpstr>Margem</vt:lpstr>
      <vt:lpstr>Part.</vt:lpstr>
      <vt:lpstr>Preço_unit</vt:lpstr>
      <vt:lpstr>Receita</vt:lpstr>
      <vt:lpstr>Total</vt:lpstr>
      <vt:lpstr>Volume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dcterms:created xsi:type="dcterms:W3CDTF">1998-05-14T15:05:47Z</dcterms:created>
  <dcterms:modified xsi:type="dcterms:W3CDTF">2014-01-23T21:48:57Z</dcterms:modified>
</cp:coreProperties>
</file>