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75" windowWidth="19440" windowHeight="7935" activeTab="2"/>
  </bookViews>
  <sheets>
    <sheet name="Introdução Atores" sheetId="1" r:id="rId1"/>
    <sheet name="Consulta Ator" sheetId="2" r:id="rId2"/>
    <sheet name="Base Atores" sheetId="3" r:id="rId3"/>
    <sheet name="Análises Atores" sheetId="4" r:id="rId4"/>
    <sheet name="AUX - Inclui Ator" sheetId="5" state="hidden" r:id="rId5"/>
    <sheet name="AUX - listas" sheetId="6" state="hidden" r:id="rId6"/>
  </sheets>
  <definedNames>
    <definedName name="_xlnm._FilterDatabase" localSheetId="2" hidden="1">'Base Atores'!$A$3:$BS$103</definedName>
    <definedName name="_xlnm.Print_Area" localSheetId="3">'Análises Atores'!$A$1:$AE$113</definedName>
    <definedName name="_xlnm.Print_Area" localSheetId="4">'AUX - Inclui Ator'!$A$1:$J$55</definedName>
    <definedName name="_xlnm.Print_Area" localSheetId="1">'Consulta Ator'!$A$1:$I$57</definedName>
    <definedName name="_xlnm.Print_Area" localSheetId="0">'Introdução Atores'!$A$1:$E$16</definedName>
  </definedNames>
  <calcPr calcId="145621"/>
</workbook>
</file>

<file path=xl/calcChain.xml><?xml version="1.0" encoding="utf-8"?>
<calcChain xmlns="http://schemas.openxmlformats.org/spreadsheetml/2006/main">
  <c r="A106" i="5" l="1"/>
  <c r="B106" i="5"/>
  <c r="C106" i="5"/>
  <c r="D106" i="5" a="1"/>
  <c r="G106" i="5" s="1"/>
  <c r="H106" i="5" a="1"/>
  <c r="N106" i="5" s="1"/>
  <c r="J106" i="5"/>
  <c r="O106" i="5"/>
  <c r="R106" i="5"/>
  <c r="W106" i="5"/>
  <c r="Y106" i="5" a="1"/>
  <c r="AC106" i="5" s="1"/>
  <c r="Z106" i="5"/>
  <c r="AE106" i="5"/>
  <c r="AF106" i="5"/>
  <c r="AG106" i="5"/>
  <c r="AH106" i="5"/>
  <c r="AI106" i="5"/>
  <c r="AJ106" i="5"/>
  <c r="AK106" i="5"/>
  <c r="AL106" i="5"/>
  <c r="AM106" i="5"/>
  <c r="AN106" i="5"/>
  <c r="AO106" i="5"/>
  <c r="AP106" i="5"/>
  <c r="AQ106" i="5"/>
  <c r="AR106" i="5"/>
  <c r="AS106" i="5"/>
  <c r="AT106" i="5"/>
  <c r="AU106" i="5"/>
  <c r="AV106" i="5"/>
  <c r="AW106" i="5"/>
  <c r="B4" i="4"/>
  <c r="C4" i="4"/>
  <c r="D4" i="4"/>
  <c r="E4" i="4"/>
  <c r="F4" i="4"/>
  <c r="H4" i="4"/>
  <c r="I4" i="4"/>
  <c r="J4" i="4"/>
  <c r="K4" i="4"/>
  <c r="L4" i="4"/>
  <c r="M4" i="4"/>
  <c r="N4" i="4"/>
  <c r="O4" i="4"/>
  <c r="P4" i="4"/>
  <c r="Q4" i="4"/>
  <c r="R4" i="4"/>
  <c r="S4" i="4"/>
  <c r="T4" i="4"/>
  <c r="U4" i="4"/>
  <c r="V4" i="4"/>
  <c r="W4" i="4"/>
  <c r="X4" i="4"/>
  <c r="Y4" i="4"/>
  <c r="Z4" i="4"/>
  <c r="AA4" i="4"/>
  <c r="AB4" i="4"/>
  <c r="AC4" i="4"/>
  <c r="AD4" i="4"/>
  <c r="AE4" i="4"/>
  <c r="B5" i="4"/>
  <c r="C5" i="4"/>
  <c r="D5" i="4"/>
  <c r="E5" i="4"/>
  <c r="F5" i="4"/>
  <c r="H5" i="4"/>
  <c r="I5" i="4"/>
  <c r="J5" i="4"/>
  <c r="K5" i="4"/>
  <c r="L5" i="4"/>
  <c r="M5" i="4"/>
  <c r="N5" i="4"/>
  <c r="O5" i="4"/>
  <c r="P5" i="4"/>
  <c r="Q5" i="4"/>
  <c r="R5" i="4"/>
  <c r="S5" i="4"/>
  <c r="T5" i="4"/>
  <c r="U5" i="4"/>
  <c r="V5" i="4"/>
  <c r="W5" i="4"/>
  <c r="X5" i="4"/>
  <c r="Y5" i="4"/>
  <c r="Z5" i="4"/>
  <c r="AA5" i="4"/>
  <c r="AB5" i="4"/>
  <c r="AC5" i="4"/>
  <c r="AD5" i="4"/>
  <c r="AE5" i="4"/>
  <c r="B6" i="4"/>
  <c r="C6" i="4"/>
  <c r="D6" i="4"/>
  <c r="E6" i="4"/>
  <c r="F6" i="4"/>
  <c r="H6" i="4"/>
  <c r="I6" i="4"/>
  <c r="J6" i="4"/>
  <c r="K6" i="4"/>
  <c r="L6" i="4"/>
  <c r="M6" i="4"/>
  <c r="N6" i="4"/>
  <c r="O6" i="4"/>
  <c r="P6" i="4"/>
  <c r="Q6" i="4"/>
  <c r="R6" i="4"/>
  <c r="S6" i="4"/>
  <c r="T6" i="4"/>
  <c r="U6" i="4"/>
  <c r="V6" i="4"/>
  <c r="W6" i="4"/>
  <c r="X6" i="4"/>
  <c r="Y6" i="4"/>
  <c r="Z6" i="4"/>
  <c r="AA6" i="4"/>
  <c r="AB6" i="4"/>
  <c r="AC6" i="4"/>
  <c r="AD6" i="4"/>
  <c r="AE6" i="4"/>
  <c r="B7" i="4"/>
  <c r="C7" i="4"/>
  <c r="D7" i="4"/>
  <c r="E7" i="4"/>
  <c r="F7" i="4"/>
  <c r="H7" i="4"/>
  <c r="I7" i="4"/>
  <c r="J7" i="4"/>
  <c r="K7" i="4"/>
  <c r="L7" i="4"/>
  <c r="M7" i="4"/>
  <c r="N7" i="4"/>
  <c r="O7" i="4"/>
  <c r="P7" i="4"/>
  <c r="Q7" i="4"/>
  <c r="R7" i="4"/>
  <c r="S7" i="4"/>
  <c r="T7" i="4"/>
  <c r="U7" i="4"/>
  <c r="V7" i="4"/>
  <c r="W7" i="4"/>
  <c r="X7" i="4"/>
  <c r="Y7" i="4"/>
  <c r="Z7" i="4"/>
  <c r="AA7" i="4"/>
  <c r="AB7" i="4"/>
  <c r="AC7" i="4"/>
  <c r="AD7" i="4"/>
  <c r="AE7" i="4"/>
  <c r="B8" i="4"/>
  <c r="C8" i="4"/>
  <c r="D8" i="4"/>
  <c r="E8" i="4"/>
  <c r="F8" i="4"/>
  <c r="H8" i="4"/>
  <c r="I8" i="4"/>
  <c r="J8" i="4"/>
  <c r="K8" i="4"/>
  <c r="L8" i="4"/>
  <c r="M8" i="4"/>
  <c r="N8" i="4"/>
  <c r="O8" i="4"/>
  <c r="P8" i="4"/>
  <c r="Q8" i="4"/>
  <c r="R8" i="4"/>
  <c r="S8" i="4"/>
  <c r="T8" i="4"/>
  <c r="U8" i="4"/>
  <c r="V8" i="4"/>
  <c r="W8" i="4"/>
  <c r="X8" i="4"/>
  <c r="Y8" i="4"/>
  <c r="Z8" i="4"/>
  <c r="AA8" i="4"/>
  <c r="AB8" i="4"/>
  <c r="AC8" i="4"/>
  <c r="AD8" i="4"/>
  <c r="AE8" i="4"/>
  <c r="B9" i="4"/>
  <c r="C9" i="4"/>
  <c r="D9" i="4"/>
  <c r="E9" i="4"/>
  <c r="F9" i="4"/>
  <c r="H9" i="4"/>
  <c r="I9" i="4"/>
  <c r="J9" i="4"/>
  <c r="K9" i="4"/>
  <c r="L9" i="4"/>
  <c r="M9" i="4"/>
  <c r="N9" i="4"/>
  <c r="O9" i="4"/>
  <c r="P9" i="4"/>
  <c r="Q9" i="4"/>
  <c r="R9" i="4"/>
  <c r="S9" i="4"/>
  <c r="T9" i="4"/>
  <c r="U9" i="4"/>
  <c r="V9" i="4"/>
  <c r="W9" i="4"/>
  <c r="X9" i="4"/>
  <c r="Y9" i="4"/>
  <c r="Z9" i="4"/>
  <c r="AA9" i="4"/>
  <c r="AB9" i="4"/>
  <c r="AC9" i="4"/>
  <c r="AD9" i="4"/>
  <c r="AE9" i="4"/>
  <c r="B10" i="4"/>
  <c r="C10" i="4"/>
  <c r="D10" i="4"/>
  <c r="E10" i="4"/>
  <c r="F10" i="4"/>
  <c r="H10" i="4"/>
  <c r="I10" i="4"/>
  <c r="J10" i="4"/>
  <c r="K10" i="4"/>
  <c r="L10" i="4"/>
  <c r="L11" i="4" s="1"/>
  <c r="M10" i="4"/>
  <c r="N10" i="4"/>
  <c r="O10" i="4"/>
  <c r="P10" i="4"/>
  <c r="Q10" i="4"/>
  <c r="R10" i="4"/>
  <c r="S10" i="4"/>
  <c r="T10" i="4"/>
  <c r="T11" i="4" s="1"/>
  <c r="U10" i="4"/>
  <c r="V10" i="4"/>
  <c r="W10" i="4"/>
  <c r="W11" i="4" s="1"/>
  <c r="X10" i="4"/>
  <c r="Y10" i="4"/>
  <c r="Z10" i="4"/>
  <c r="AA10" i="4"/>
  <c r="AB10" i="4"/>
  <c r="AB11" i="4" s="1"/>
  <c r="AC10" i="4"/>
  <c r="AD10" i="4"/>
  <c r="AE10" i="4"/>
  <c r="AE11" i="4" s="1"/>
  <c r="C1" i="2"/>
  <c r="C2" i="2"/>
  <c r="A5" i="2"/>
  <c r="D5" i="2"/>
  <c r="F5" i="2"/>
  <c r="G5" i="2"/>
  <c r="H5" i="2"/>
  <c r="A6" i="2"/>
  <c r="D6" i="2"/>
  <c r="F6" i="2"/>
  <c r="A7" i="2"/>
  <c r="D7" i="2"/>
  <c r="F7" i="2"/>
  <c r="A8" i="2"/>
  <c r="D8" i="2"/>
  <c r="F8" i="2"/>
  <c r="D9" i="2"/>
  <c r="F9" i="2"/>
  <c r="D10" i="2"/>
  <c r="F10" i="2"/>
  <c r="D11" i="2"/>
  <c r="F11" i="2"/>
  <c r="D12" i="2"/>
  <c r="D13" i="2"/>
  <c r="D14" i="2"/>
  <c r="D15" i="2"/>
  <c r="D16" i="2"/>
  <c r="D17" i="2"/>
  <c r="D18" i="2"/>
  <c r="D19" i="2"/>
  <c r="D20" i="2"/>
  <c r="D21" i="2"/>
  <c r="B24" i="2"/>
  <c r="C24" i="2"/>
  <c r="E24" i="2"/>
  <c r="G24" i="2"/>
  <c r="H24" i="2"/>
  <c r="B54" i="2"/>
  <c r="E54" i="2"/>
  <c r="G54" i="2"/>
  <c r="H54" i="2"/>
  <c r="B55" i="2"/>
  <c r="E55" i="2"/>
  <c r="G55" i="2"/>
  <c r="H55" i="2"/>
  <c r="E56" i="2"/>
  <c r="G56" i="2"/>
  <c r="H56" i="2"/>
  <c r="B11" i="4" l="1"/>
  <c r="J11" i="4"/>
  <c r="AD106" i="5"/>
  <c r="Y106" i="5"/>
  <c r="O11" i="4"/>
  <c r="G7" i="4"/>
  <c r="G10" i="4"/>
  <c r="E39" i="4" s="1"/>
  <c r="A9" i="2"/>
  <c r="P11" i="4"/>
  <c r="H11" i="4"/>
  <c r="D11" i="4"/>
  <c r="D50" i="4" s="1"/>
  <c r="Z11" i="4"/>
  <c r="R11" i="4"/>
  <c r="G4" i="4"/>
  <c r="D33" i="4" s="1"/>
  <c r="V11" i="4"/>
  <c r="N11" i="4"/>
  <c r="E36" i="4"/>
  <c r="F36" i="4"/>
  <c r="C36" i="4"/>
  <c r="D36" i="4"/>
  <c r="M11" i="4"/>
  <c r="F11" i="4"/>
  <c r="F46" i="4" s="1"/>
  <c r="AA11" i="4"/>
  <c r="K11" i="4"/>
  <c r="S11" i="4"/>
  <c r="F39" i="4"/>
  <c r="G9" i="4"/>
  <c r="C38" i="4" s="1"/>
  <c r="Y11" i="4"/>
  <c r="Q11" i="4"/>
  <c r="I11" i="4"/>
  <c r="G6" i="4"/>
  <c r="F35" i="4" s="1"/>
  <c r="AD11" i="4"/>
  <c r="G5" i="4"/>
  <c r="E34" i="4" s="1"/>
  <c r="X11" i="4"/>
  <c r="AC11" i="4"/>
  <c r="U11" i="4"/>
  <c r="C33" i="4"/>
  <c r="E33" i="4"/>
  <c r="C11" i="4"/>
  <c r="X106" i="5"/>
  <c r="P106" i="5"/>
  <c r="H106" i="5"/>
  <c r="D49" i="4"/>
  <c r="E11" i="4"/>
  <c r="E49" i="4" s="1"/>
  <c r="G8" i="4"/>
  <c r="C51" i="4"/>
  <c r="Q106" i="5"/>
  <c r="I106" i="5"/>
  <c r="S106" i="5"/>
  <c r="K106" i="5"/>
  <c r="D106" i="5"/>
  <c r="C50" i="4"/>
  <c r="AA106" i="5"/>
  <c r="T106" i="5"/>
  <c r="L106" i="5"/>
  <c r="E106" i="5"/>
  <c r="AB106" i="5"/>
  <c r="U106" i="5"/>
  <c r="M106" i="5"/>
  <c r="F106" i="5"/>
  <c r="V106" i="5"/>
  <c r="F33" i="4" l="1"/>
  <c r="F34" i="4"/>
  <c r="C39" i="4"/>
  <c r="D39" i="4"/>
  <c r="G39" i="4" s="1"/>
  <c r="E38" i="4"/>
  <c r="D38" i="4"/>
  <c r="E35" i="4"/>
  <c r="G36" i="4"/>
  <c r="D45" i="4"/>
  <c r="D48" i="4"/>
  <c r="D51" i="4"/>
  <c r="F47" i="4"/>
  <c r="D46" i="4"/>
  <c r="D35" i="4"/>
  <c r="D47" i="4"/>
  <c r="G33" i="4"/>
  <c r="F45" i="4"/>
  <c r="C35" i="4"/>
  <c r="D34" i="4"/>
  <c r="C34" i="4"/>
  <c r="F48" i="4"/>
  <c r="E51" i="4"/>
  <c r="F50" i="4"/>
  <c r="F51" i="4"/>
  <c r="F38" i="4"/>
  <c r="F49" i="4"/>
  <c r="F37" i="4"/>
  <c r="D37" i="4"/>
  <c r="C37" i="4"/>
  <c r="C48" i="4"/>
  <c r="C45" i="4"/>
  <c r="C46" i="4"/>
  <c r="C47" i="4"/>
  <c r="C49" i="4"/>
  <c r="G35" i="4"/>
  <c r="G11" i="4"/>
  <c r="G49" i="4" s="1"/>
  <c r="E46" i="4"/>
  <c r="E48" i="4"/>
  <c r="E50" i="4"/>
  <c r="E45" i="4"/>
  <c r="E47" i="4"/>
  <c r="E37" i="4"/>
  <c r="G34" i="4" l="1"/>
  <c r="G38" i="4"/>
  <c r="D52" i="4"/>
  <c r="F52" i="4"/>
  <c r="E40" i="4"/>
  <c r="C40" i="4"/>
  <c r="E52" i="4"/>
  <c r="G37" i="4"/>
  <c r="G52" i="4"/>
  <c r="G48" i="4"/>
  <c r="D40" i="4"/>
  <c r="G47" i="4"/>
  <c r="G46" i="4"/>
  <c r="G50" i="4"/>
  <c r="G45" i="4"/>
  <c r="G51" i="4"/>
  <c r="F40" i="4"/>
  <c r="C52" i="4"/>
  <c r="G40" i="4" l="1"/>
</calcChain>
</file>

<file path=xl/comments1.xml><?xml version="1.0" encoding="utf-8"?>
<comments xmlns="http://schemas.openxmlformats.org/spreadsheetml/2006/main">
  <authors>
    <author>Autor</author>
  </authors>
  <commentList>
    <comment ref="A31" authorId="0">
      <text>
        <r>
          <rPr>
            <sz val="9"/>
            <color indexed="81"/>
            <rFont val="Tahoma"/>
            <family val="2"/>
          </rPr>
          <t>Porcentual de quanto cada componente representa no "esforço" do tipo de ator. 
Leia-se: Dos trabalhos mapeados do "Governo Federal", 29% do esforço está em "Avaliação". 
Atenção: considera sobreposição, um trabalho pode declarar um ou mais componentes, logo a soma dos componentes é maior que a soma dos trabalhos. Ou seja, o "esforço" está sendo medido por componentes, não por trabalhos.</t>
        </r>
      </text>
    </comment>
    <comment ref="A43" authorId="0">
      <text>
        <r>
          <rPr>
            <sz val="9"/>
            <color indexed="81"/>
            <rFont val="Tahoma"/>
            <family val="2"/>
          </rPr>
          <t>Porcentual de quanto cada tipo de ator representa para o componente. 
Leia-se: Dos trabalhos mapeados que fazem "Avaliação", o "Governo Federal" é responsável por 24%.
Atenção: considera sobreposição, um trabalho pode declarar um ou mais componentes, logo a soma dos componentes é maior que a soma dos trabalhos. Ou seja, o % está sendo medido por componentes, não por trabalhos.</t>
        </r>
      </text>
    </comment>
  </commentList>
</comments>
</file>

<file path=xl/sharedStrings.xml><?xml version="1.0" encoding="utf-8"?>
<sst xmlns="http://schemas.openxmlformats.org/spreadsheetml/2006/main" count="2245" uniqueCount="1069">
  <si>
    <r>
      <t xml:space="preserve">Formato original em e Ms Excel 2007 (xlsx), comptível com o Libre Calc v.4 ou superior. A leitura no Libre Office pode conter distorções de formatação. A utilização de versões anteriores do Excel e Libre pode conter erros nas apresentações dos gráficos. Este produto foi entregue com uma versão ODS, respeitando as </t>
    </r>
    <r>
      <rPr>
        <sz val="8"/>
        <color rgb="FF000000"/>
        <rFont val="Calibri"/>
        <family val="2"/>
      </rPr>
      <t>Políticas Gerais do Padrões de Interoperabilidade do Governo Eletrônico (Portaria SLTI/MP nº 5, de 14 de julho de 2005).</t>
    </r>
  </si>
  <si>
    <t>Data: 08/11/2013</t>
  </si>
  <si>
    <t>Autor: Centro de Estudos em Sustentabilidade - GVces - FGV-EAESP</t>
  </si>
  <si>
    <t>Parte integrante do Produto 2.0.0 do Contrato Administrativo Nº 001 /2012</t>
  </si>
  <si>
    <t>Requisitante: Ministério do Meio Ambiente</t>
  </si>
  <si>
    <t xml:space="preserve">"Mapeamento de atores relevantes no tema de adaptação às mudanças climáticas no Brasil" </t>
  </si>
  <si>
    <r>
      <t xml:space="preserve">O MMA é responsável pela manutenção da base. Para atualizações, sugestões e outros assuntos, entre em contato com: </t>
    </r>
    <r>
      <rPr>
        <b/>
        <sz val="10"/>
        <color rgb="FF05245C"/>
        <rFont val="Calibri"/>
        <family val="2"/>
      </rPr>
      <t>email@mma</t>
    </r>
  </si>
  <si>
    <t>Como atualizar esta ferramenta</t>
  </si>
  <si>
    <t>Para o entendimento do processo de pesquisa e suas limitações,  além de detalhes para utilização desta ferramenta é fundamental a leitura do Relatório entregue juntamente com esta ferramenta. O Relatório também dispõe sobre considerações referentes à base de dados e recomendações para a manutenção e aperfeiçoamento contínuo da ferramenta.</t>
  </si>
  <si>
    <t>Aviso</t>
  </si>
  <si>
    <t>Como utilizar esta ferramenta</t>
  </si>
  <si>
    <t>- Apresentar uma Base consolidada de atores relevantes para o tema de adaptação à mudança do clima no Brasil e como eles estão contribuindo para o tema.
- Oferecer uma ferramenta que possibilite a manutenção desta base de dados atualizada e funcional.
- Apresentar um mapa agregado de modo a colaborar para a análise e o desenvolvimento de critérios para a definição e implementação de ações prioritárias.</t>
  </si>
  <si>
    <t>Objetivos deste trabalho</t>
  </si>
  <si>
    <t>Email</t>
  </si>
  <si>
    <t>Telefone</t>
  </si>
  <si>
    <t>Contatos</t>
  </si>
  <si>
    <t>Sites</t>
  </si>
  <si>
    <t xml:space="preserve"> </t>
  </si>
  <si>
    <t>Principais apoios financeiros</t>
  </si>
  <si>
    <t>Principais parceiros</t>
  </si>
  <si>
    <t>Linhas de atuação</t>
  </si>
  <si>
    <t>Principais atribuições em MC</t>
  </si>
  <si>
    <t>Principais atribuições gerais</t>
  </si>
  <si>
    <t>Promove, divulga, sensibiliza o tema impactos/vuln./adaptação</t>
  </si>
  <si>
    <t>Financia atividades relacionadas ao tema</t>
  </si>
  <si>
    <t>Discute bases legais, regulações, standards</t>
  </si>
  <si>
    <t>Outras Atividades</t>
  </si>
  <si>
    <t>Monitora a eficácia/ eficiência das ações/ medidas</t>
  </si>
  <si>
    <t>Monit. e Avaliação</t>
  </si>
  <si>
    <t>Faz transferência de riscos</t>
  </si>
  <si>
    <t>Desenvolve capacidade de resposta a eventos extremos</t>
  </si>
  <si>
    <t>Implementação</t>
  </si>
  <si>
    <t>Desenvolve capacidade adaptativa às MC</t>
  </si>
  <si>
    <t>Planejamento</t>
  </si>
  <si>
    <t>Implementa medidas de adaptação</t>
  </si>
  <si>
    <t>Compila informações da literatura</t>
  </si>
  <si>
    <t>Propõe medidas de adaptação</t>
  </si>
  <si>
    <t>Bacias Hidrográficas</t>
  </si>
  <si>
    <t>Trabalha com ferramentas (ex: custo benefício, multicritérios, indicadores)</t>
  </si>
  <si>
    <t>Biomas/Ecossistemas</t>
  </si>
  <si>
    <t>Trata de aspectos econômicos de impactos/vul./adaptação</t>
  </si>
  <si>
    <t>Continental, global</t>
  </si>
  <si>
    <t>Avalia impactos e vulnerabilidades</t>
  </si>
  <si>
    <t>Regional (N NE CO SE S)</t>
  </si>
  <si>
    <t>Monitora impactos</t>
  </si>
  <si>
    <t>Municipal/ Local</t>
  </si>
  <si>
    <t>Desenvolve cenários socioeconômicos</t>
  </si>
  <si>
    <t>Estadual</t>
  </si>
  <si>
    <t>Desenvolve cenários climáticos</t>
  </si>
  <si>
    <t>Nacional</t>
  </si>
  <si>
    <t>Monitora dados climáticos</t>
  </si>
  <si>
    <t>Avaliação</t>
  </si>
  <si>
    <t>Organizações ligadas a mesma</t>
  </si>
  <si>
    <t>Organização a qual está ligada</t>
  </si>
  <si>
    <t>Abrangência espacial</t>
  </si>
  <si>
    <t>O que o ator faz?</t>
  </si>
  <si>
    <t>Componente do Processo de Adaptação</t>
  </si>
  <si>
    <r>
      <t xml:space="preserve"> SELECIONE O ATOR
</t>
    </r>
    <r>
      <rPr>
        <u/>
        <sz val="10"/>
        <color theme="0"/>
        <rFont val="Calibri"/>
        <family val="2"/>
      </rPr>
      <t>clique</t>
    </r>
    <r>
      <rPr>
        <sz val="10"/>
        <color theme="0"/>
        <rFont val="Calibri"/>
        <family val="2"/>
        <charset val="1"/>
      </rPr>
      <t xml:space="preserve"> p/ instruções</t>
    </r>
  </si>
  <si>
    <t>andrenahur@wwf.org.br</t>
  </si>
  <si>
    <t>André Costa Nahur</t>
  </si>
  <si>
    <t>(61) 3364-7400
(11) 3074-4747 / 4760</t>
  </si>
  <si>
    <t>CarlosRittl@wwf.org.br</t>
  </si>
  <si>
    <t>Carlos Eduardo Rittl Filho</t>
  </si>
  <si>
    <t>http://www.wwf.org.br/</t>
  </si>
  <si>
    <t>- Incentivo à criação, consolidação e ampliação de unidades de conservação; 
- Promoção do uso responsável dos recursos naturais e do manejo sustentável; 
- Desenvolvimento de programas nacionais para reduzir as emissões de carbono oriundas do desmatamento; 
- Promoção de padrões ambientais e sociais para o desenvolvimento da infraestrutura, especialmente projetos de rodovias e represas; 
- Capacitações técnicas e comunitárias; 
- Realização de expedições científicas; 
- Proposição de áreas prioritárias para a conservação com análise de paisagens por meio de geoprocessamento e sensoriamento remoto; 
- Conservação da biodiversidade; 
- Desenvolvimento sustentável.</t>
  </si>
  <si>
    <t>Executa dezenas de projetos em parceria com ONGs regionais, universidades e órgãos governamentais. Desenvolve atividades de apoio à pesquisa, legislação e políticas públicas, educação ambiental e comunicação. Desenvolve programas nacionais de redução de emissões de GEE oriundas do desmatamento.</t>
  </si>
  <si>
    <t>Conter a degradação do meio ambiente e construir um futuro em que o homem viva em harmonia com a natureza através da conservação da diversidade biológica mundial, garantia da sustentabilidade dos recursos naturais renováveis e promoção da redução da poluição e do desperdício.</t>
  </si>
  <si>
    <t xml:space="preserve">Cáritas
</t>
  </si>
  <si>
    <t>X</t>
  </si>
  <si>
    <t>ONGs</t>
  </si>
  <si>
    <t>WWF</t>
  </si>
  <si>
    <t>World Wide Fund For Nature</t>
  </si>
  <si>
    <t>RBiderman@wri.org</t>
  </si>
  <si>
    <t>Raquel Biderman</t>
  </si>
  <si>
    <t>http://www.wri.org/</t>
  </si>
  <si>
    <t>- Clima, energia e transporte
- Governo e acesso
- Mercados e empresas
- Populações e ecossistemas</t>
  </si>
  <si>
    <t>- Fornecer soluções de análise e políticas que ajudem os governos em todos os níveis a atenderem aos objetivos econômicos e de desenvolvimento ao mesmo tempo que reduzem o impacto no clima de seus países;
- Desenvolver novos modelos de negócios que envolvam empresas no intuito de alcançar uma economia de carbono zero;
- Construir a transparência e a prestação de contas em torno de progresso dos países em desenvolvimento de baixo carbono e mudanças climáticas;
- Desenvolver estratégias para se adaptar à mudança climática e construção da resiliência;
- Acelerar o ritmo de inovação para tecnologias de baixo carbono</t>
  </si>
  <si>
    <t>WRI</t>
  </si>
  <si>
    <t>World Resources Institute</t>
  </si>
  <si>
    <t>(31) 3899-1870</t>
  </si>
  <si>
    <t> fjustino@ufv.br</t>
  </si>
  <si>
    <t>Flavio Barbosa Justino</t>
  </si>
  <si>
    <t>(31) 3899-1899</t>
  </si>
  <si>
    <t> mhcosta@ufv.br</t>
  </si>
  <si>
    <t>Marcos Heil Costa</t>
  </si>
  <si>
    <t>http://www.ufv.br/</t>
  </si>
  <si>
    <t>Estudos sobre vulnerabilidades e adaptação agrícola às Mudanças Climáticas</t>
  </si>
  <si>
    <t>Ensino, pesquisa e extensão</t>
  </si>
  <si>
    <t>- Instituto de Biotecnologia aplicada à Agropecuária
- Departamento de Engenharia Agrícola</t>
  </si>
  <si>
    <t>Inst. de pesquisa e universidades</t>
  </si>
  <si>
    <t>UFV</t>
  </si>
  <si>
    <t>Universidade Federal de Viçosa</t>
  </si>
  <si>
    <t>(11) 2246-2890</t>
  </si>
  <si>
    <t>acbarros@tnc.org</t>
  </si>
  <si>
    <t>Ana Cristina Barros</t>
  </si>
  <si>
    <t>http://portugues.tnc.org/</t>
  </si>
  <si>
    <t>- Recursos hídricos
- PSA
- Combate ao desmatamento e às mudanças climáticas
- Produção sustentável
- Áreas protegidas
- Infraestrutura responsável</t>
  </si>
  <si>
    <t>Programas de Combate ao desmatamento e degradação ambiental para a redução das emissões de GEE; Criação de incentivos para PSA; Atuação junto as comunidades indígenas locais.</t>
  </si>
  <si>
    <t>Conservação de terras e recursos hídricos. Ações: Criação de incentivos e ferramentas para conciliar produção agropecuária e conservação ambiental; Fortalecimento de povos indígenas; Combate as mudanças climáticas, por meio da redução das emissões por desmatamento e degradação ambiental; Desenvolvimento de atividades para a conservação da água doce, da criação de incentivos para a proteção das florestas ao pagamento por serviços ambientais; Garantir que órgãos públicos e privados contem com os recursos técnicos e financeiros necessários para a manutenção e a gestão adequada de áreas protegidas; Evita, mitiga ou compensa danos causados por investimentos na área de infraestrutura.</t>
  </si>
  <si>
    <t xml:space="preserve">Fundo Amazônia/BNDES
Mata Atlântica/BNDES
Coca Cola Foundation
</t>
  </si>
  <si>
    <t xml:space="preserve">Dow Chemical Company
Cargill
WWF
Universidade de Stanford
Instituto Terra de Proteção Ambiental
CI
SOS Mata Atlântica
</t>
  </si>
  <si>
    <t>TNC</t>
  </si>
  <si>
    <t>The Nature Conservancy</t>
  </si>
  <si>
    <t>http://www.swissre.com/</t>
  </si>
  <si>
    <t>- Resseguros nos ramos vida, não-vida e sáude
- Linha de pesquisa especializada em mudanças climáticas
- Regulação do mercado (Solvência II)
- Catastrophe Bonds</t>
  </si>
  <si>
    <t>Gerenciamento de riscos</t>
  </si>
  <si>
    <t>Inst. financeiras e seguradoras</t>
  </si>
  <si>
    <t>SwissRe</t>
  </si>
  <si>
    <t>Swiss Re</t>
  </si>
  <si>
    <t>Pedro Arraes</t>
  </si>
  <si>
    <t>(61) 3411-4645</t>
  </si>
  <si>
    <t>sergio.margulis@presidencia.gov.br</t>
  </si>
  <si>
    <t>Sergio Margulis</t>
  </si>
  <si>
    <t>http://www.sae.gov.br/site/</t>
  </si>
  <si>
    <t>- Ações Estratégicas
- Desenvolvimento Sustentável
- Desenvolvimento Econômico e Social</t>
  </si>
  <si>
    <t>Assessorar, direta e indiretamente, a presidência da República, no planejamento nacional e na formulação de políticas públicas de longo prazo voltadas ao desenvolvimento nacional.</t>
  </si>
  <si>
    <t xml:space="preserve">MAPA
MMA
MF
Terceiro setor
</t>
  </si>
  <si>
    <t>- IPEA: Instituto de Pesquisa Econômica e Aplicada</t>
  </si>
  <si>
    <t>Presidência da República</t>
  </si>
  <si>
    <t>Governo Federal</t>
  </si>
  <si>
    <t>SAE</t>
  </si>
  <si>
    <t>Secretaria de Assuntos Estratégicos</t>
  </si>
  <si>
    <t>(12) 3186-8425</t>
  </si>
  <si>
    <t>pnobre@cptec.inpe.br</t>
  </si>
  <si>
    <t>Paulo Nobre</t>
  </si>
  <si>
    <t>http://redeclima.ccst.inpe.br/</t>
  </si>
  <si>
    <t>- Agricultura; Biodiversidade e Ecossistemas; Cidades; Desastres Naturais; Desenvolvimento Regional; Economia; Energias Renováveis; Modelagem Climática; Oceanos; Recursos Hídricos; Saúde; Serviços Ambientais dos Ecossistemas; Zonas Costeiras.</t>
  </si>
  <si>
    <t>Gerar e disseminar conhecimento para que o país possa responder aos desafios representados pelas causas e efeitos das mudanças climáticas globais</t>
  </si>
  <si>
    <t>- Fundamental pilar de apoio às atividades de pesquisa e desenvolvimento do Plano Nacional de Mudanças Climáticas
- gerar e disseminar conhecimentos e tecnologias para que o Brasil possa responder aos desafios representados pelas causas e efeitos das mudanças climáticas globais
- produzir dados e informações necessárias ao apoio da diplomacia brasileira nas negociações sobre o regime internacional de mudanças do clima;
- realizar estudos sobre os impactos das mudanças climáticas globais e regionais no Brasil, com ênfase nas vulnerabilidades do País às mudanças climáticas;
- estudar alternativas de adaptação dos sistemas sociais, econômicos e naturais do Brasil às mudanças climáticas;
- pesquisar os efeitos de mudanças no uso da terra e nos sistemas sociais, econômicos e naturais nas emissões brasileiras de gases que contribuem para as mudanças climáticas globais;
- contribuir para a formulação e acompanhamento de políticas públicas sobre mudanças climáticas globais no âmbito do território brasileiro;
- contribuir para a concepção e a implementação de um sistema de monitoramento e alertas de desastres naturais para o país;
- realizar estudos sobre emissões de gases de efeito estufa em apoio à realização periódica de inventários nacionais de emissões de acordo com o Decreto nº 7.390 de 9 de dezembro de 2010</t>
  </si>
  <si>
    <t>Instituições coordenadores das sub-redes:
- EMBRAPA/CNPTIA; 
- MPEG; 
- NEPO/UNICAMP; 
- UFSC; 
- CDS/UnB; 
- FEA/USP; 
- COPPE/UFRJ; 
- CCST/INPE; 
- UFC; 
- UFPE; 
- FIOCRUZ; 
- INPA; 
- FURG</t>
  </si>
  <si>
    <t>- MMA: Ministério do Meio Ambiente
- MCTI: Ministério da Ciência, Tecnologia e Inovação</t>
  </si>
  <si>
    <t>Rede Clima</t>
  </si>
  <si>
    <t>Rede Brasileira de Pesquisas sobre Mudanças Climáticas Globais</t>
  </si>
  <si>
    <t>(21) 2562-8326 / 2562-7030</t>
  </si>
  <si>
    <t>andrea.painel@pbmc.coppe.ufrj.br</t>
  </si>
  <si>
    <t>Andrea Santos</t>
  </si>
  <si>
    <t>http://www.pbmc.coppe.ufrj.br</t>
  </si>
  <si>
    <t>- Base Científica das Mudanças Climáticas;
- Impactos, Vulnerabilidades e Adaptação;
- Mitigação das Mudanças Climáticas</t>
  </si>
  <si>
    <t>O papel do PBMC é reunir, sintetizar e avaliar informações científicas sobre os aspectos relevantes das mudanças climáticas no Brasil.</t>
  </si>
  <si>
    <t xml:space="preserve">MMA - Ministério do Meio Ambiente
MCTI - Ministério da Ciência, Tecnologia e Inovação
</t>
  </si>
  <si>
    <t>- Instituições dos autores do Primeiro Relatório Nacional de Avaliação - Universidades, Governo, Setor Privado, Terceiro Setor</t>
  </si>
  <si>
    <t>- MMA - Ministério do Meio Ambiente
- MCTI - Ministério da Ciência, Tecnologia e Inovação</t>
  </si>
  <si>
    <t>PBMC</t>
  </si>
  <si>
    <t>Painel Brasileiro de Mudanças Climáticas</t>
  </si>
  <si>
    <t>http://www.oc.org.br/</t>
  </si>
  <si>
    <t>- Promoção e divulgação do tema "Mudanças Climáticas"
- Articulação e Debates em Políticas Públicas</t>
  </si>
  <si>
    <t>Rede que reúne entidades da sociedade civil com o objetivo de discutir a questão das mudanças climáticas no contexto brasileiro. O OC promove encontros com especialistas na área, além de articular os atores sociais para que o governo brasileiro assuma compromissos e crie políticas públicas efetivas em favor da mitigação e da adaptação do Brasil em relação à mudança do clima.</t>
  </si>
  <si>
    <t>- APREC Ecossistemas Costeiros
- APREMAVI - Associação de Preservação do Meio Ambiente e da Vida
- CARE Brasil
- COIAB - Coordenação das Organizações Indígenas da Amazônia Brasileira
- Conservação Internacional Brasil
- FBDS - Fundação Brasileira para o Desenvolvimento Sustentável
- Fundação O Boticário de Proteção à Natureza
- Greenpeace Brasil
- GTA - Grupo de Trabalho Amazônico
- IBio - Instituto BioAtlântica
- ICLEI LACS - Governos Locais pela Sustentabilidade
- IDE SAM - Instituto de Conservação e Desenvolvimento Sustentável do Amazonas
- IESB - Instituto de Estudos Sócio-Ambientais do Sul da Bahia
- IIEB - Instituto Internacional de Educação do Brasil
- ICV - Instituto Centro de Vida
- IMAFLORA - Instituto de Manejo e Certificação Florestal e Agrícola
- IMAZON - Instituto do Homem e Meio Ambiente da Amazônia
- Instituto Ecoar para Cidadania
- Instituto Ecológico
- ISA - Instituto Socioambiental
- IPAM - Instituto de Pesquisa Ambiental da Amazônia
- IPE - Instituto de Pesquisas Ecológicas
- Mater Natura - Instituto de Estudos Ambientais
- SBDIMA - Sociedade Brasileira de Direito Internacional do Meio Ambiente
- SNE - Sociedade Nordestina de Ecologia
- SOS Amazônia
- SOS Mata Atlântica
- SPVS - Sociedade de Pesquisa em Vida Selvagem e Educação Ambiental
- The Nature Conservancy
- WWF Brasil</t>
  </si>
  <si>
    <t>OC</t>
  </si>
  <si>
    <t>Observatório do Clima</t>
  </si>
  <si>
    <t>(48)3721-5434</t>
  </si>
  <si>
    <t>sandro.schlindwein@ufsc.br</t>
  </si>
  <si>
    <t>Sandro Luís Schlindwein</t>
  </si>
  <si>
    <t>(48) 3721-5482</t>
  </si>
  <si>
    <t>dagostini.l.r@ufsc.br</t>
  </si>
  <si>
    <t>Luiz Renato D'Agostini</t>
  </si>
  <si>
    <t>http://noticias.ufsc.br/2012/05/professores-da-ufsc-lancam-publicacao-sobre-mudancas-climaticas/</t>
  </si>
  <si>
    <t>http://www.numavam.ufsc.br/</t>
  </si>
  <si>
    <t>- Indicadores de sustentabilidade;
- índice de vulnerabilidade; 
- Desenho de estratégias de adaptação</t>
  </si>
  <si>
    <t>Estudo da vulnerabilidade de sistemas de uso agrícola de terras à dinâmica climática; desenho de sistemas de aprendizagem para adaptação à dinâmica climática; estudos de percepção da dinâmica climática e envolvimento de stakeholders no desenho de estratégias de adaptação.</t>
  </si>
  <si>
    <t>Desenvolvimento e aplicação de indicadores de sustentabilidade no Brasil e no exterior, com o objetivo de avaliar a qualidade da relação que os seres humanos estabelecem com o restante da natureza.</t>
  </si>
  <si>
    <t xml:space="preserve">Comissão Europeia
CNPq
CAPES
</t>
  </si>
  <si>
    <t xml:space="preserve">Leibniz Center for Agricultural Landscape Research (ZALF) - Alemanha
Cooperativa Agrícola Cotrijal (RS)
EMBRAPA - Trigo (RS)
Núcleo de Desenvolvimento e Avaliação Ambiental - NUDAN  (TO)
EcoClimaSol   (Buenos Aires)
MMeyer Consultoria Ambiental  (Florianópolis)
Solar Instrumentação e Monitoração Ltda. (Florianópolis)
</t>
  </si>
  <si>
    <t>Universidade Federal de Santa Catarina</t>
  </si>
  <si>
    <t>Núcleo de Estudos em Monitoramento e Avaliação Ambiental</t>
  </si>
  <si>
    <t>(19) 3521-5898</t>
  </si>
  <si>
    <t>roberto@nepo.unicamp.br ou bobcarmo@uol.com.br</t>
  </si>
  <si>
    <t>Roberto Luiz do Carmo</t>
  </si>
  <si>
    <t>http://www.nepo.unicamp.br/publicacoes/_clima.html</t>
  </si>
  <si>
    <t>http://www.nepo.unicamp.br/</t>
  </si>
  <si>
    <t>População e Ambiente; Saúde e população</t>
  </si>
  <si>
    <t>- Sub-rede "Cidades e Urbanização" da Rede Clima</t>
  </si>
  <si>
    <t>- Produzir conhecimentos nas áreas de Estudos de População e Demografia a partir de uma perspectiva interdisciplinar
- Implementar e desenvolver pesquisas nas áreas temáticas de importância em População, cujos resultados possam servir de forma direta e indireta como subsídios à atuação de órgãos públicos, seja na esfera federal, estadual ou municipal, e de movimentos sociais</t>
  </si>
  <si>
    <t xml:space="preserve">Fapesp
CNPq
</t>
  </si>
  <si>
    <t>Cedeplar/UFMG - Centro de Desenvolvimento e Planejamento Regional de Minas Gerais
Prefeitura Municipal de Campinas
INPE - Instituto Nacional de Pesquisas Espaciais
SUCEN - Superintendência de Controle de Endemias
IGC/UFMG - Intituto de Geociências
IPPUR/UFRJ - Intituto de Pesquisa e Planejamento Urbano e Regional
Ipardes - Intituto Paranaense de Desenvolvimento Econômico e Social
UFPA</t>
  </si>
  <si>
    <t>Unicamp - Universidade Estadual de Campinas; Rede Clima</t>
  </si>
  <si>
    <t>Núcleo de Estudos da População</t>
  </si>
  <si>
    <t>http://www.munichre.com/en/group/focus/climate_change/default.aspx</t>
  </si>
  <si>
    <t>http://www.munichre.com/en/homepage/default.aspx</t>
  </si>
  <si>
    <t>MunichRe</t>
  </si>
  <si>
    <t>Munich Re</t>
  </si>
  <si>
    <t>http://www.turismo.gov.br/</t>
  </si>
  <si>
    <t>- Planejamento e Gestão
- Informações e Estudos Turísticos
- Logística de Transportes
- Regionalização do Turismo
- Fomento à Iniciativa Privada
- Infraestrutura Pública
- Qualificação dos Equipamentos e Serviços Turísticos
- Promoção e Apoio à Comercialização
- Programa Turismo Sustentável e Infância</t>
  </si>
  <si>
    <t>Desenvolver o turismo como uma atividade econômica sustentável, com papel relevante na geração de empregos e divisas, proporcionando a inclusão social. O Ministério do Turismo inova na condução de políticas públicas com um modelo de gestão descentralizado, orientado pelo pensamento estratégico.</t>
  </si>
  <si>
    <t>- Secretaria Nacional de Programas de Desenvolvimento do Turismo
- Secretaria Nacional de Políticas de Turismo
- Embratur - Instituto Brasileiro de Turismo</t>
  </si>
  <si>
    <t>MT</t>
  </si>
  <si>
    <t>Ministério do Turismo</t>
  </si>
  <si>
    <t>http://portalsaude.saude.gov.br/portalsaude/index.html</t>
  </si>
  <si>
    <t>- Política Nacional de Saúde
- Coordenação e fiscalização do SUS
- Saúde ambiental e ações de promoção, proteção e recuperação da saúde individual e coletiva, inclusive a dos trabalhadores e dos índios
- Informações de saúde
- Insumos críticos para a saúde
- Ação preventiva em geral, vigilância e controle sanitário de fronteiras e de portos marítimos, fluviais e aéreos
- Vigilância de saúde, especialmente drogas, medicamentos e alimentos
- Pesquisa científica e tecnologia na área de saúde</t>
  </si>
  <si>
    <t>Responsável pela organização e elaboração de planos e políticas públicas voltados para a promoção, prevenção e assistência à saúde. É função do ministério dispor de condições para a proteção e recuperação da saúde da população, reduzindo as enfermidades, controlando as doenças endêmicas e parasitárias e melhorando a vigilância à saúde.</t>
  </si>
  <si>
    <t>- Anvisa - Agência Nacional de Vigilância Sanitária
- ANS - Agência Nacional de Saúde Suplementar
- Hemobrás - Empresa Brasileira de Hemoderivados e Biotecnologia
- Funasa - Fundação Nacional de Saúde
- Fiocruz - Fundação Oswaldo Cruz
- Hospital Nossa Senhora da Conceição
- Hospital Fêmina
- Hospital Cristo Redentor
- Into - Instituto Nacional de Traumatologia e Ortopedia Jamil Haddad
- Inca - Intituto Nacional de Câncer José Alencar Gomes da Silva
- INC - Intituto Nacional de Cardiologia</t>
  </si>
  <si>
    <t>Não se aplica</t>
  </si>
  <si>
    <t>MS</t>
  </si>
  <si>
    <t>Ministério da Saúde</t>
  </si>
  <si>
    <t>http://www.itamaraty.gov.br/</t>
  </si>
  <si>
    <t>- Política Internacional
- Relações Diplomáticas e Serviços Consulares
- Participação nas negociações comerciais, econômicas, técnicas e culturais com governos e entidades estrangeiras
- Programas de Cooperação Internacional e de promoção comercial
- Apoio a delegações, comitivas e representações brasileiras em agências e organismos internacionais e multilaterais</t>
  </si>
  <si>
    <t>Auxiliar o Presidente da República na formulação da política exterior do Brasil, assegurar sua execução, manter relações diplomáticas com governos de Estados estrangeiros, organismos e organizações internacionais e promover os interesses do Estado e da sociedade brasileiros no exterior.</t>
  </si>
  <si>
    <t>MRE</t>
  </si>
  <si>
    <t>Ministério das Relações Exteriores</t>
  </si>
  <si>
    <t>http://www.planejamento.gov.br/index.asp</t>
  </si>
  <si>
    <t>- Planejamento estratégico nacional;
'- Avaliação dos impactos socioeconômicos das políticas e programas do Governo federal e elaboração de estudos especiais para a reformulação de políticas;
'- Realização de estudos e pesquisas para acompanhamento da conjuntura socioeconômica;
- Elaboração, acompanhamento e avaliação da lei que estabelece o Plano Plurianual;
- Coordenação e gestão dos sistemas de planejamento e orçamento federal.</t>
  </si>
  <si>
    <t>O Ministério do Planejamento, Orçamento e Gestão tem, entre suas áreas de competência, diversos assuntos ligados ao planejamento governamental, tais como:
a) participação na formulação do planejamento estratégico nacional;
b) avaliação dos impactos socioeconômicos das políticas e programas do Governo federal e elaboração de estudos especiais para a reformulação de políticas;
c) realização de estudos e pesquisas para acompanhamento da conjuntura socioeconômica;
d) elaboração, acompanhamento e avaliação da lei que estabelece o Plano Plurianual;
e) coordenação e gestão dos sistemas de planejamento e orçamento federal.</t>
  </si>
  <si>
    <t>MPOG</t>
  </si>
  <si>
    <t>Ministério do Planejamento, Orçamento e Gestão</t>
  </si>
  <si>
    <t>(91) 3075-6102 / 3075-6282</t>
  </si>
  <si>
    <t>aleixo@museu-goeldi.br</t>
  </si>
  <si>
    <t>Alexandre Aleixo</t>
  </si>
  <si>
    <t>http://www.museu-goeldi.br/</t>
  </si>
  <si>
    <t>- Estudos científicos dos sistemas naturais e socioculturais da Amazônia</t>
  </si>
  <si>
    <t>Responsável pela sub-rede "Mudanças Climáticas, Biodiversidade e Ecossistemas"</t>
  </si>
  <si>
    <t>Realizar pesquisas, promover a inovação científica, formar recursos humanos, conservar acervos e comunicar conhecimentos nas áreas de ciências naturais e humanas relacionadas à Amazônia.</t>
  </si>
  <si>
    <t xml:space="preserve">CNPq - Conselho Nacional de Desenvolvimento Científico e Tecnológico
</t>
  </si>
  <si>
    <t xml:space="preserve">UnB - Universidade de Brasília
UFG - Universidade Federal de Goiás
UFRJ - Universidade Federal do Rio de Janeiro
UERJ - Universidade Estadual do Rio de Janeiro
</t>
  </si>
  <si>
    <t>MCTI - Ministério da Ciência, Tecnologia e Inovação</t>
  </si>
  <si>
    <t>MPEG</t>
  </si>
  <si>
    <t>Museu Paraense Emilio Goeldi</t>
  </si>
  <si>
    <t>http://www.mpa.gov.br/</t>
  </si>
  <si>
    <t>- Pesca e aquicultura</t>
  </si>
  <si>
    <t>- Política nacional pesqueira e aquícola, abrangendo produção, transporte, beneficiamento, transformação, comercialização, abastecimento e armazenagem;
- Fomento da produção pesqueira e aquícola;
- Implantação de infraestrutura de apoio à produção, ao beneficiamento e à comercialização do pescado e de fomento à pesca e aquicultura;
- Organização e manutenção do Registro Geral da Atividade Pesqueira;
- Sanidade pesqueira e aquícola;
- Normatização das atividades de aquicultura e pesca;
- Fiscalização das atividades de aquicultura e pesca no âmbito de suas atribuições e competências;
- Concessão de licenças, permissões e autorizações para o exercício da aquicultura e das seguintes modalidades de pesca no território nacional, compreendendo as águas continentais e interiores e o mar territorial da Plataforma Continental, da Zona Econômica Exclusiva, áreas adjacentes e águas internacionais, excluídas as Unidades de Conservação federais e sem prejuízo das licenças ambientais previstas na legislação vigente:
a) pesca comercial, compreendendo as categorias industrial e artesanal;
b) pesca de espécimes ornamentais;
c) pesca de subsistência;
d) pesca amadora ou desportiva.
- Autorização do arrendamento de embarcações estrangeiras de pesca e de sua operação, observados os limites de sustentabilidade estabelecidos em conjunto com o Ministério do Meio Ambiente;
- Operacionalização da concessão da subvenção econômica ao preço do óleo diesel instituída pela Lei nº 9.445, de 14 de março de 1997;
- Pesquisa pesqueira e aquícola;
- Fornecimento ao Ministério do Meio Ambiente dos dados do Registro Geral da Atividade Pesqueira relativos às licenças, permissões e autorizações concedidas para pesca e aquicultura, para fins de registro automático dos beneficiários no Cadastro Técnico Federal de Atividades Potencialmente Poluidoras e Utilizadoras de Recursos Ambientais;
- Planejamento e gestão social da aquicultura e pesca em diferentes escalas territoriais e dentro de recortes prioritários do Ministério, demais órgãos da Administração Federal e outros entes federados;
- Articulação de políticas públicas com diferentes entes federados, de modo a promover a sustentabilidade da atividade e a qualidade de vida dos pescadores e aquicultores.
Cabe aos Ministérios da Pesca e Aquicultura e do Meio Ambiente, em conjunto e sob a coordenação do primeiro, nos aspectos relacionados ao uso sustentável dos recursos pesqueiros:
I - fixar as normas, critérios, padrões e medidas de ordenamento do uso sustentável dos recursos pesqueiros, com base nos melhores dados científicos existentes, na forma de regulamento;
II - subsidiar, assessorar e participar, em interação com o Ministério das Relações Exteriores, de negociações e eventos que envolvam o comprometimento de direitos e a interferência em interesses nacionais sobre a pesca e aquicultura.</t>
  </si>
  <si>
    <t>MPA</t>
  </si>
  <si>
    <t>Ministério da Pesca</t>
  </si>
  <si>
    <t>http://www.mme.gov.br/mme</t>
  </si>
  <si>
    <t>- Petróleo, Gás Natural e Combustíveis Renováveis
- Geologia, Mineração e Transformação Mineral
- Energia Elétrica
- Planejamento e Desenvolvimento Energético</t>
  </si>
  <si>
    <t>- Elaboração do Plano de Mineração de Baixa Emissão de Carbono, que tem como objetivo traçar iniciativas para diminuir os efeitos e prejuízos causados por emissões de gases de efeito estufa, fomentar o estabelecimento de estratégias de adaptação às alterações climáticas naturais e promover o desenvolvimento de uma economia de baixo carbono.</t>
  </si>
  <si>
    <t>O MME representa a União como Poder Concedente e formulador de políticas públicas, bem como indutor e supervisor da implementação dessas políticas nas áreas de (i) geologia, recursos minerais e energéticos; (ii) aproveitamento da energia hidráulica; (iii) mineração e metalurgia e (iv) petróleo, combustível e energia elétrica, inclusive nuclear. Cabe, ainda, ao MME a (i) energização rural, agroenergia, inclusive eletrificação rural, quando custeada com recursos vinculados ao Sistema Elétrico Nacional e (ii) zelar pelo equilíbrio conjuntural e estrutural entre a oferta e a demanda de recursos energéticos no País.</t>
  </si>
  <si>
    <t>- EPE - Empresa de Pesquisa Energética
- CPRM - Serviço Geológico do Brasil
- Eletrobrás
- Petrobras
- ANEEL - Agência Nacional de Energia Elétrica
- ANP - Angência Nacional do Petróleo
- DNPM - Departamento Nacional de Produção Mineral</t>
  </si>
  <si>
    <t>MME</t>
  </si>
  <si>
    <t>Ministério de Minas e Energia</t>
  </si>
  <si>
    <t>http://www.mma.gov.br/</t>
  </si>
  <si>
    <t>- Água
- Áreas Protegidas
- Biodiversidade
- Biomas
- Cidades Sustentáveis
- Clima
- Desenvolvimento Rural
- Educação Ambiental
- Florestas
- Gestão Territorial
- Governança Ambiental
- Patrimônio Genético
- Responsabilidade Socioambiental
- Segurança Química</t>
  </si>
  <si>
    <t>À Secretaria de Mudanças Climáticas e Qualidade Ambiental compete:
I - propor políticas e normas e definir estratégias nos temas relacionados com:
a) a avaliação ambiental estratégica;
b) as diferentes formas de poluição, degradação ambiental e riscos ambientais;
c) os resíduos danosos à saúde e ao meio ambiente;
d) a avaliação de impactos ambientais e o licenciamento ambiental;
e) o monitoramento da qualidade do meio ambiente;
f) o desenvolvimento de novos instrumentos de gestão ambiental; e
g) o desenvolvimento de matriz energética ambientalmente adequada;
II - propor, coordenar e implementar programas e projetos na sua área de competência;
III - acompanhar e avaliar tecnicamente a execução de projetos na sua área de competência;
IV - formular, propor e implementar políticas de prevenção e atendimento a situação de emergência ambiental;
V - coordenar as ações do Ministério relacionadas às mudanças climáticas;
VI - propor políticas e instrumentos econômicos para regular o mercado de carbono (MDL);
VII - coordenar a participação brasileira nas atividades relacionadas ao Foro Intergovernamental de Segurança Química;
VIII - promover a cooperação técnica e científica com entidades nacionais e internacionais na área de sua competência;
IX - coordenar e executar as políticas públicas decorrentes dos acordos e convenções internacionais ratificadas pelo Brasil na área de sua competência;
X - desenvolver estudos e projetos relacionados com a preservação do meio ambiente e recuperação de danos ambientais causados pelas atividades da indústria do petróleo; e
XI - executar outras atividades que lhe forem atribuídas na área de sua atuação.
Ao Departamento de Mudanças Climáticas compete:
I - subsidiar e assessorar as diversas unidades do Ministério e as entidades vinculadas nos assuntos relacionados com as mudanças globais do clima;
II - coordenar reuniões destinadas à formação da posição do Ministério relacionada às mudanças globais do clima;
III - acompanhar e subsidiar tecnicamente a Comissão Interministerial de Mudança Global do Clima;
IV - subsidiar, assessorar e participar, em articulação com a Assessoria de Assuntos Internacionais, de negociações internacionais e eventos relacionados com as mudanças globais do clima;
V - desenvolver estudos para a proteção do sistema climático global e da camada de ozônio;
VI - desenvolver políticas e estratégias para a mitigação e adaptação às conseqüências das mudanças climáticas globais;
VII - apoiar a ampliação do uso de alternativas energéticas ambientalmente adequadas;
VIII - elaborar estudos para a formulação de políticas e definição de instrumentos econômicos para regular o mercado de carbono (MDL);
IX - coordenar e articular, no âmbito do Ministério, a implementação das políticas públicas decorrentes dos acordos e convenções internacionais ratificadas pelo Brasil na sua área de atuação; e
X - executar outras atividades que lhe forem atribuídas na área de sua atuação.</t>
  </si>
  <si>
    <t>Promover a adoção de princípios e estratégias para o conhecimento, a proteção e a recuperação do meio ambiente, o uso sustentável dos recursos naturais, a valorização dos serviços ambientais e a inserção do desenvolvimento sustentável na formulação e na implementação de políticas públicas, de forma transversal e compartilhada, participativa e democrática, em todos os níveis e instâncias de governo e sociedade. É de competência do MMA: 
I - política nacional do meio ambiente e dos recursos hídricos;
II - política de preservação, conservação e utilização sustentável de ecossistemas, e biodiversidade e florestas;
III - proposição de estratégias, mecanismos e instrumentos econômicos e sociais para a melhoria da qualidade ambiental e o uso sustentável dos recursos naturais;
IV - políticas para a integração do meio ambiente e produção;
V - políticas e programas ambientais para a Amazônia Legal; e 
VI - zoneamento ecológico-econômico.</t>
  </si>
  <si>
    <t>- Secretaria de Mudanças Climáticas e Qualidade Ambiental
- Secretaria de Biodiversidade e Florestas
- Secretaria de Recursos Hídricos e Ambiente Urbano
- Secretaria de Extrativismo e Desenvolvimento Rural Sustentável
- Secretaria de Articulação Institucional e Cidadania Ambiental
- Conselho Nacional do Meio Ambiente (Conama)
- Conselho Nacional da Amazônia Legal (Conamaz)
- Conselho Nacional de Recursos Hídricos
- Conselho Deliberativo do Fundo Nacional do Meio Ambiente
- Conselho de Gestão do Patrimônio Genético
- Comissão de Gestão de Florestas Públicas
- Comissão Nacional de Florestas (Conaflor)
- Agência Nacional de Águas (ANA)
- Instituto Brasileiro do Meio Ambiente e dos Recursos Naturais Renováveis (Ibama)
- Instituto Chico Mendes de Conservação da Biodiversidade (ICMBio)
- Instituto de Pesquisas Jardim Botânico do Rio de Janeiro (JBRJ)</t>
  </si>
  <si>
    <t>MMA</t>
  </si>
  <si>
    <t>Ministério do Meio Ambiente</t>
  </si>
  <si>
    <t>http://www.integracao.gov.br/</t>
  </si>
  <si>
    <t>- Política Nacional de Desenvolvimento Regional
- Planos e Programas Regionais de Desenvolvimento
- Estratégias de integração das economias regionais
- Diretrizes e prioridades na aplicação dos recursos do Fundo de Desenvolvimento da Amazônia e do Fundo de Desenvolvimento do Nordeste
- Acompanhamento e avaliação dos programas integrados de desenvolvimento nacional
- Defesa Civil
- Obras contra a seca e de infraestrutura hídrica
- Formulação e Condução da política nacional de irrigação
- Ordenação territorial
- Obras públicas em faixas de fronteiras</t>
  </si>
  <si>
    <t>Promover a integração nacional, o desenvolvimento sustentável e a superação das desigualdades regionais do país, assegurando a inclusão socioeconomica, melhoria da qualidade de vida, proteção civil e segurança hídrica da população. Seus objetivos estratégicos são: 
- superar as desiguladades regionais e erradicar a miséria
- ampliar e garantir a eficiência da irrigação
- garantir a segurança hídrica
- assegurar proteção civil
- implementar gestão eficiente, eficaz e efetiva</t>
  </si>
  <si>
    <t>- Secretaria de Defesa Civil
- Secretaria de Desenvolvimento Regional
- Secretaria de Fundos Regionais e Incentivos Fiscais
- Secretaria de Infraestrutura Hídrica
- Secretaria Nacional de Irrigação
- CONPDEC - Conselho Nacional de Proteção e Defesa Civil
- SINPDEC - Sistema Nacional de Proteção e Defesa Civil</t>
  </si>
  <si>
    <t>MI</t>
  </si>
  <si>
    <t>Ministério da Integração Nacional</t>
  </si>
  <si>
    <t>http://www.fazenda.gov.br/</t>
  </si>
  <si>
    <t>- Formulação de política econômica</t>
  </si>
  <si>
    <t>Tem como área de competência os seguintes assuntos:
I - moeda, crédito, instituições financeiras, capitalização, poupança popular, seguros privados e previdência privada aberta;
II - política, administração, fiscalização e arrecadação tributária federal, inclusive a destinada à previdência social, e aduaneira;
III - atualização do plano de custeio da seguridade social, em articulação com os demais órgãos envolvidos;
IV - administração financeira e contabilidade pública;
V - administração das dívidas públicas, interna e externa;
VI - negociações econômicas e financeiras com governos, organismos multilaterais e agências governamentais;
VII - preços em geral e tarifas públicas e administradas;
VIII - fiscalização e controle do comércio exterior;
IX - realização de estudos e pesquisas para acompanhamento da conjuntura econômica;
X - proposição de reformas que visem aperfeiçoar as instituições que regulamentam o funcionamento da economia brasileira; e
XI - autorização, ressalvadas as competências do Conselho Monetário Nacional:
a) da distribuição gratuita de prêmios a título de propaganda quando efetuada mediante sorteio, vale-brinde, concurso ou operação assemelhada;
b) das operações de consórcio, fundo mútuo e outras formas associativas assemelhadas, que objetivem a aquisição de bens de qualquer natureza;
c) da venda ou promessa de venda de mercadorias a varejo, mediante oferta pública e com recebimento antecipado, parcial ou total, do respectivo preço;
d) da venda ou promessa de venda de direitos, inclusive cotas de propriedade de entidades civis, tais como hospital, motel, clube, hotel, centro de recreação ou alojamento e organização de serviços de qualquer natureza com ou sem rateio de despesas de manutenção, mediante oferta pública e com pagamento antecipado do preço;
e) da venda ou promessa de venda de terrenos loteados a prestações mediante sorteio; e
f) da exploração de loterias, inclusive os sweepstakes e outras modalidades de loterias realizadas por entidades promotoras de corridas de cavalos.</t>
  </si>
  <si>
    <t>MF</t>
  </si>
  <si>
    <t>Ministério da Fazenda</t>
  </si>
  <si>
    <t>http://www.mec.gov.br/</t>
  </si>
  <si>
    <t>- Educação Básica, Superior e Profissional</t>
  </si>
  <si>
    <t>Promover um ensino de qualidade e reforçar uma visão sistêmica da educação, com ações integradas e sem disputas de espaços e financiamentos.</t>
  </si>
  <si>
    <t>MEC</t>
  </si>
  <si>
    <t>Ministério da Educação</t>
  </si>
  <si>
    <t>http://www.mds.gov.br/</t>
  </si>
  <si>
    <t>- Brasil Sem Miséria
- Bolsa Família
- Segurança Alimentar
- Assistência Social</t>
  </si>
  <si>
    <t>Promover a inclusão social, a segurança alimentar, a assistência integral e uma renda mínima de cidadania às famílias que vivem em situação de pobreza. Para isso, o órgão implementa inúmeros programas e políticas públicas de desenvolvimento social, realiza a gestão do Fundo Nacional de Assistência Social (FNAS) e aprova os orçamentos gerais do Serviço Social da Indústria (Sesi), do Serviço Social do Comércio (Sesc) e do Serviço Social do Transporte (Sest).</t>
  </si>
  <si>
    <t>- SNAS - Secretaria Nacional de Assistência Social
- SENARC - Secretaria Nacional de Renda de Cidadania
- SESAN - Secretaria Nacional de Segurança Alimentar e Nutricional
- SESEP - Secretaria Extraodinária de Superação de Extrema Pobreza</t>
  </si>
  <si>
    <t>MDS</t>
  </si>
  <si>
    <t>Ministério do Desenvolvimento Social e Combate à Fome</t>
  </si>
  <si>
    <t>http://www.desenvolvimento.gov.br/</t>
  </si>
  <si>
    <t>- Indústria
- Comércio Exterior</t>
  </si>
  <si>
    <t>- Política de desenvolvimento da indústria, do comércio e dos serviços;
- Propriedade intelectual e transferência de tecnologia;
- Metrologia, normalização e qualidade industrial;
- Políticas de comércio exterior;
- Regulamentação e execução dos programas e atividades relativas ao comércio exterior;
- Aplicação dos mecanismos de defesa comercial;
- Participação em negociações internacionais relativas ao comércio exterior;</t>
  </si>
  <si>
    <t>- SUFRAMA - Superintendência da Zona Franca de Manaus
- INPI - Instituto Nacional da Propriedade Industrial
- INMETRO - Instituto Nacional de Meteorologia, Qualidade e Tecnologia
- BNDES - Banco Nacional do Desenvolvimento Econômico e Social
- ABDI - Agência Brasileira de Desenvolvimento Industrial
- Apex-Brasil - Agência Brasileira de Promoção de Exportação e Investimento</t>
  </si>
  <si>
    <t>MDIC</t>
  </si>
  <si>
    <t>Ministério do Desenvolvimento, Indústria e Comércio Exterior</t>
  </si>
  <si>
    <t>http://www.mda.gov.br/</t>
  </si>
  <si>
    <t>- Reforma Agrária
- Agricultura Familiar</t>
  </si>
  <si>
    <t>- Reforma agrária; 
- Promoção do desenvolvimento sustentável do segmento rural constituído pelos agricultores familiares; e 
- Identificação, reconhecimento, delimitação, demarcação e titulação das terras ocupadas pelos remanescentes das comunidades dos quilombos.</t>
  </si>
  <si>
    <t>MDA</t>
  </si>
  <si>
    <t>Ministério do Desenvolvimento Agrário</t>
  </si>
  <si>
    <t>http://www.eb.mil.br/</t>
  </si>
  <si>
    <t>- Defesa nacional
- Política, Estratégia e Assuntos Internacionais
- Logística, Mobilização, Ciência e Tecnologia
- Estudos e Cooperação</t>
  </si>
  <si>
    <t>Contribuir para a garantia da soberania nacional, dos poderes constitucionais, da lei e da ordem, salvaguardando os interesses nacionais, e cooperando com o desenvolvimento nacional e o bem-estar social.</t>
  </si>
  <si>
    <t>- FHE - Fundação Habitacional do Exército
- IMBEL</t>
  </si>
  <si>
    <t>MD</t>
  </si>
  <si>
    <t>Ministério da Defesa</t>
  </si>
  <si>
    <t>http://www.mcti.gov.br/index.php/content/view/77650.html#tt</t>
  </si>
  <si>
    <t>- Política nacional de pesquisa científica, tecnológica e inovação; 
- Planejamento, coordenação, supervisão e controle das atividades da ciência e tecnologia; 
- Política de desenvolvimento de informática e automação; política nacional de biossegurança; 
- Política espacial; política nuclear e controle da exportação de bens e serviços sensíveis</t>
  </si>
  <si>
    <t>- Rede Clima - PBMC - FBMC - INPA - INPE - INT
- Instituto Nacional do Semi-Árido
- Instituto Brasileiro de Informação em Ciência e Tecnologia
- Centro de Tecnologia da Informação Renato Archer
- Centro Brasileiro de Pesquisas Físicas
- Centro de Tecnologia Mineral
- Laboratório Nacional de Astrofísica
- Laboratório Nacional de Computação Científica
- Museu de Astronomia e Ciências Afins
- Museu Paraense Emílio Goeldi
- Observatório Nacional
- Conselho Nacional de Ciência e Tecnologia
- Conselho Nacional de Informática e Automação
- Conselho Nacional de Controle de Experimentação Animal
- Comissão Técnica Nacional de Biossegurança
- Comissão de Coordenação das Atividades de Meteorologia, Climatologia e Hidrologia
- FINEP - Financiadora de Estudos e Projetos
- CNPq - Conselho Nacional de Desenvolvimento Científico e Tecnológico
- CGEE - Centro de Gestão e Estudos Estratégicos
- CNEN - Comissão Nacional de Energia Nuclear
- AEB - Agência Espacial Brasileira
- INB - Indústrias Nucleares Brasileiras
- Nuclep - Nuclebrás Equipamentos Pesados
- ACS - Alcântara Cyclone Space
- Ceitec - Centro de Excelência em Tecnologia Eletrônica Avançada
- SEPED - Secretaria de Políticas e Programas de Pesquisa e Desenvolvimento
- SECIS - Secretaria de Ciência e Tecnologia para Inclusão Social
- SETEC - Secretaria de Desenvolvimento Tecnológico e Inovação
- SEPIN - Secretaria de Política de Informática
- Centro Nacional de Monitoramento e Alertas de Desastres Naturais</t>
  </si>
  <si>
    <t>MCTI</t>
  </si>
  <si>
    <t>Ministério de Ciência, Tecnologia e Inovação</t>
  </si>
  <si>
    <t>http://www.cidades.gov.br/index.php</t>
  </si>
  <si>
    <t>- Habitação
- Saneamento
- Transporte e Mobilidade
- Programas Urbanos (Assuntos Fundiários Urbanos e Prevenção de Riscos; Políticas de Acessibilidade e Planejamento Urbano; Gestão Municipal e Territorial)</t>
  </si>
  <si>
    <t>Integra o recorte setorial da habitação, do saneamento e dos transportes (mobilidade) e trânsito levando em consideração o uso e a ocupação do solo.</t>
  </si>
  <si>
    <t>MC</t>
  </si>
  <si>
    <t>Ministério das Cidades</t>
  </si>
  <si>
    <t>http://www.agricultura.gov.br/</t>
  </si>
  <si>
    <t>- Agricultura Orgânica
- Agricultura Sustentável e Irrigação
- Cooperativismo Agropecuário
- Crédito e Comercialização
- Infraestrutura e Logística
- Insumos Agropecuários
- Negociações Agrícolas
- Seguros do Agronegócio
- Economia de baixo carbono
- Agroenergia
- Produção Integrada Agropecuária
- Tecnologia Agropecuária
- Florestas Plantadas
- Indicação Geográfica
- Recuperação de Áreas Degradadas
- Conservação do Solo e Água</t>
  </si>
  <si>
    <t>Responsável pela gestão das políticas públicas de estímulo à agropecuária, pelo fomento do agronegócio e pela regulação e normatização de serviços vinculados ao setor. Busca integrar sob sua gestão os aspectos mercadológico, tecnológico, científico, ambiental e organizacional do setor produtivo e também dos setores de abastecimento, armazenagem e transporte de safras, além da gestão da política econômica e financeira para o agronegócio. Com a integração do desenvolvimento sustentável e da competitividade, o Mapa visa à garantia da segurança alimentar da população brasileira e a produção de excedentes para exportação.</t>
  </si>
  <si>
    <t>- Secretaria de Defesa Agropecuária (SDA)
- Secretaria de Relações Internacionais do Agronegócio (SRI)
- Secretaria de Produção e Agroenergia (SPAE)
- Secretaria de Desenvolvimento Agropecuário e Cooperativismo (SDC)
- Secretaria de Política Agrícola (SPA)
- Instituto Nacional de Meteorologia (INMET)
- Comissão Executiva do Plano da Lavoura Cacaueira (Ceplac)
- Empresa Brasileira de Pesquisa Agropecuária (Embrapa)
- Companhia Nacional do Abastecimento (Conab)
- Centrais de Abastecimento de Minas Gerais S.A. (Ceasa/MG)
- Companhia de Armazéns e Silos de Minas Gerais (Casemg)
- Companhia de Entrepostos e Armazéns Gerais de São Paulo (Ceagesp)</t>
  </si>
  <si>
    <t>Ministério da Agricultura, Pecuária e Abastecimento</t>
  </si>
  <si>
    <t>(85) 3366-7024</t>
  </si>
  <si>
    <t>ldrude@fortalnet.com.br</t>
  </si>
  <si>
    <t>Luiz Drude de Lacerda</t>
  </si>
  <si>
    <t>http://www.labomar.ufc.br/</t>
  </si>
  <si>
    <t>- Oceanografia (Geológica, Biológica, Química e Física)
- Pesca e Prospecção
- Microbiologia Ambiental e do Pescado
- Análises de Impactos Ambientais
- Contaminação do Ambiente Marinho e Costeiro</t>
  </si>
  <si>
    <t>- Responsável pela Sub-Rede "Mudanças climáticas e Oceanos" da Rede Clima</t>
  </si>
  <si>
    <t>Gerar, desenvolver e difundir conhecimentos e tecnologias sustentáveis, formando profissionais com excelência em ciências marinhas e ambientais.</t>
  </si>
  <si>
    <t xml:space="preserve">Funceme
</t>
  </si>
  <si>
    <t>- Centro de Estudos de Aquicultura Costeira (CEAC)</t>
  </si>
  <si>
    <t>- Universidade Federal do Ceará</t>
  </si>
  <si>
    <t>Instituto de Ciências do Mar - UFC</t>
  </si>
  <si>
    <t>fale-conosco@itep.br</t>
  </si>
  <si>
    <t>http://www.itep.br/index.php</t>
  </si>
  <si>
    <t>- Desastres Naturais e Eventos Extremos
- Geotecnologias  e aplicação nos recursos naturais
- Modelagem Climática e Perspectivas Futuras
- Monitoramento Ambiental
- Variabilidade  e Mudanças Climáticas
- Transformações Espaciais e seus Impactos no Clima e Recursos Hídricos
- Vulnerabilidade e Mitigação</t>
  </si>
  <si>
    <t>Atendimento às principais demandas dos setores econômicos estratégicos de Pernambuco e do Nordeste, priorizando as propostas que promovem a redução de desigualdades tecnológicas regionais e a inclusão social, através da geração de novos empregos e novos empreendimentos, além da melhoria de competitividade tecnológica dos empreendimentos já existentes e dos arranjos produtivos locais.</t>
  </si>
  <si>
    <t>- LAMEPE - Laboratório de Meteorologia</t>
  </si>
  <si>
    <t>Instituto de Tecnologia de Pernambuco</t>
  </si>
  <si>
    <t>http://www.irb-brasilre.com.br/linhas-de-negocio/riscos-rurais/</t>
  </si>
  <si>
    <t>http://www.irb-brasilre.com.br/</t>
  </si>
  <si>
    <t>- Riscos Aeronáuticos
- Riscos de Engenharia
- Riscos de Pessoas
- Riscos de Petróleo e Gás
- Riscos de Propriedades
- Riscos de Responsabilidade Civil
- Riscos de Transportes
- Riscos Diversos
- Riscos Financeiros
- Riscos Marítimos
- Riscos Rurais</t>
  </si>
  <si>
    <t>IRBBrasilRe</t>
  </si>
  <si>
    <t>IRB-Brasil Resseguros</t>
  </si>
  <si>
    <t>othomaz@ipt.br</t>
  </si>
  <si>
    <t>Osório Thomaz</t>
  </si>
  <si>
    <t>atogura@ipt.br</t>
  </si>
  <si>
    <t>Agostinho Ogura</t>
  </si>
  <si>
    <t>http://www.ipt.br/</t>
  </si>
  <si>
    <t>- Bionanomanufatura
- Cidades
- Construção Civil e Edificações
- Energia
- Importação e Exportação
- Indústria
- Madeira, Papel e Celulose
- Meio Ambiente
- Metalurgia e Siderurgia
- Metrologia e Sistemas de Medição
- Micro e Pequenas Empresas
- Mineração
- Petróleo e Gás
- Saúde
- Segurança
- Setor Público
- Tecnologia da Informação e Comunicação
- Têxteis, Couros  e Calçados
- Transportes</t>
  </si>
  <si>
    <t>Provê soluções e serviços tecnológicos para atender as necessidades dos setores público e privado, visando aumentar a competitividade das empresas e promover a qualidade de vida. Atua em 4 grandes áreas: 
- Inovação
- Pesquisa e Desenvolvimento
- Serviços Tecnológicos
- Desenvolvimento e Apoio Metrológico
- Informação e Educação em Tecnologia</t>
  </si>
  <si>
    <t>- CNAVAL: Centro de Engenharia Naval e Oceânica
- CINTEQ: Centro de Integridade de Estruturas e Equipamentos
- CMF: Centro de Metrologia de Fluidos
- CMQ: Centro de Metrologia em Química
- CME: Centro de Metrologia Mecânica e Elétrica
- CIAM: Centro de Tecnologia da Informação, Automação e Mobilidade
- CT-OBRAS: Centro de Tecnologia de Obras de Infraestrutrua
- CT-Floresta: Centro de Tecnologia de Recursos Florestais
- CTMM: Centro de Tecnologia em Metalurgia e Materiais
- CETAE: Centro de Tecnologias Ambientais e Energéticas
- CETIM: Centro de Têxteis Técnicos e Manufaturados
- CETAC: Centro Tecnológico do Ambiente Construído
- NT-MPE: Núcleo de Atendimento Tecnológico à micro e pequena empresa
- Bionano: Núcleo de Manufatura</t>
  </si>
  <si>
    <t>- Secretaria do Desenvolvimento Econômico, Ciência e Tecnologia do Estado de São Paulo</t>
  </si>
  <si>
    <t>Instituto de Pesquisas Tecnológicas</t>
  </si>
  <si>
    <t>rogerio.boueri@ipea.gov.br</t>
  </si>
  <si>
    <t>Rogerio Boueri</t>
  </si>
  <si>
    <t>http://www.ipea.gov.br/mudancaclimatica/</t>
  </si>
  <si>
    <t>http://www.ipea.gov.br/portal/</t>
  </si>
  <si>
    <t>- Inserção Internacional Soberana
- Macroeconomia para o desenvolvimento
- Fortalecimento do Estado, das Instituições e da Democracia
- Estrutura Tecnoprodutiva integrada e regionalmente articulada
- Infraestrutura econômica, social e urbana
- Proteção social, garantia de direitos e geração de oportunidades
- Sustentabilidade Ambiental</t>
  </si>
  <si>
    <t>- Fórum IPEA de Mudanças Climáticas</t>
  </si>
  <si>
    <t>I - promover e realizar pesquisas destinadas ao conhecimento dos processos econômicos, sociais e de gestão pública brasileira;
II - analisar e diagnosticar os problemas estruturais e conjunturais da economia e da sociedade brasileira;
III - realizar estudos prospectivos de médio e longo prazo;
IV - disponibilizar sistemas de informação e disseminar conhecimentos atinentes às suas áreas de competência;
V - fomentar e incentivar a pesquisa sócio-econômica aplicada e o estudo e gestão das políticas públicas e de organizações públicas, visando o desenvolvimento brasileiro sustentável; e
VI - realizar atividades de pesquisa, planejamento econômico e assessoria técnica ao Governo Federal nas áreas de sua competência.</t>
  </si>
  <si>
    <t xml:space="preserve">MDS - Ministério do Desenvolvimento Social e Combate à Fome
PNUD - Programa das Nações Unidas para o Desenvolvimento no Brasil
IBGE - Instituto Brasileiro de Geografia e Estatística
FNP - Observatório dos Consórcios Públicos - Frente Nacional dos Prefeitos
</t>
  </si>
  <si>
    <t>Secretaria de Assuntos Estratégicos da Presidência da República</t>
  </si>
  <si>
    <t>Instituto de Pesquisas Econômicas</t>
  </si>
  <si>
    <t>andrea@ipam.org.br</t>
  </si>
  <si>
    <t>Andrea Azevedo</t>
  </si>
  <si>
    <t>alima1271@gmail.com</t>
  </si>
  <si>
    <t>André Lima</t>
  </si>
  <si>
    <t>moutinho@ipam.org.br</t>
  </si>
  <si>
    <t>Paulo Moutinho</t>
  </si>
  <si>
    <t>http://ipam.org.br/biblioteca</t>
  </si>
  <si>
    <t>www.ipam.org.br</t>
  </si>
  <si>
    <t>- Cenários para a Amazônia
- Manejo comunitário de várzea e florestas
- Mudanças Climáticas
- Programa Internacional
- Área de geoprocessamento</t>
  </si>
  <si>
    <t>Busca a construção de um novo modelo de desenvolvimento amazônico que gere crescimento econômico e melhoria na qualidade de vida das populações locais, através da conservação ambiental, da redução das emissões por desmatamento e da manutenção da integridade funcional dos ecossistemas da região. As atividades são desenvolvidas em vários níveis, do local, através de estudos e projetos demonstrativos, ao global, com a participação nas negociações internacionais da Convenção do Clima da ONU, promovendo sempre a conexão entre atores e agentes dessa extensa cadeia que interfere na dinâmica florestal tropical e climática do mundo.</t>
  </si>
  <si>
    <t>Engajar a ciência e o ativismo ambiental na região amazônica, construindo bases para a ação de movimentos sociais e para a formulação de políticas públicas. O Instituto tem como missão combater os males que ameaçam a sobrevivência da floresta e de sua população (paisagem degradada, economias não-sustetáveis e injustiça social). Outra premissa do IPAM é a ideia de que as soluções para os problemas amazônicos precisam, obrigatoriamente, incluir a participação ativa das populações que vivem na região, sobretudo os povos da floresta: indígenas, extrativistas, ribeirinhos  e quilombolas, entre outros. Visa medir e avaliar tanto do ponto de vista da pesquisa científica e da conservação do ambiente quanto do ponto de vista da comunidade. Outra característica do trabalho comunitário do IPAM é a preocupação com a organização social.</t>
  </si>
  <si>
    <t>Climate Works Foundation
Embaixada da Noruega
Fundo Amazônia
Fundação Ford
Gordon and Betty Moore Foundation
Ministério do Desenvolvimento Social e Combate à fome
Petrobras | Programa Petrobras Ambiental
Environmental Defense Fund</t>
  </si>
  <si>
    <t>Instituto de Pesquisa Ambiental da Amazônia</t>
  </si>
  <si>
    <t>assad@cnptia.embrapa.br</t>
  </si>
  <si>
    <t>Eduardo Assad</t>
  </si>
  <si>
    <t>81-31847382</t>
  </si>
  <si>
    <t>francis.lacerda@ipa.br</t>
  </si>
  <si>
    <t>Francis Lacerda</t>
  </si>
  <si>
    <t>http://www.ipa.br/novo/</t>
  </si>
  <si>
    <t>- Análise de planta e ração
- Análise de sementes
- Biologia do Solo
- Botânica
- Cultura de Tecidos e Biologia Molecular
- Entomologia
- Fertilidade do Solo
- Física do Solo
- Fitopatologia
- Genoma
- Pós-colheita
- Produção de bactérias entomógenas
- Produção de fungos entomógenos
- Produção de Insetos predadores e parasitoides
- Melhoramento genético vegetal e animal
- Sanidade e reprodução animal – bovino, caprino e ovino</t>
  </si>
  <si>
    <t>• realizar estudos e desenvolver projetos de pesquisa nas áreas relacionadas às mudanças climáticas (modelagem regional, balanço de CO2 e energia no bioma Caatinga e em áreas degradadas) e seus impactos na agricultura, nos recursos hídricos e nas energias renováveis;
• estabelecer uma base de dados e de mapas (de vulnerabilidade, de potencialidade e de risco sócioeconômico do planejamento das atividades agropecuárias associados às mudanças climáticas) que possibilitem a realização de projeções sobre mudanças climáticas para cenários de emissões de gases de efeito estufa, de modo a subsidiar o planejamento de longo prazo nos segmentos de pesquisa e desenvolvimento, assistência técnica e extensão rural e infraestrutura hídrica;
• realizar estudos de detecção de mudanças do clima, em nível municipal, para identificar os seus impactos em Pernambuco;
• apoiar a implantação de redes de monitoramento (ex: torres de medição de fluxos de CO2 e energia) de mudanças climáticas.</t>
  </si>
  <si>
    <t>I - promover, planejar, estimular, supervisionar, coordenar e executar planos, programas, projetos e atividades de pesquisa e desenvolvimento agropecuário, de assistência técnica e extensão rural, de infraestrutura hídrica, de produção de bens serviços agropecuários e de classificação de produtos de origem vegetal, seus subprodutos e resíduos, de modo a contribuir para o desenvolvimento social e econômico de Pernambuco, em especial para o desenvolvimento agropecuário;
II - apoiar e subsidiar, tecnicamente, a Secretaria de Agricultura e Reforma Agrária do Estado na concepção, implementação e monitoramento da política estadual de pesquisa e desenvolvimento agropecuário; de assistência técnica e extensão rural; de infraestrutura hídrica; de produção de sementes, mudas, matrizes e reprodutores animais; e de classificação de produtos de origem vegetal, e respectivos subprodutos e resíduos;
III - – prestar serviços a entidades públicas e privadas, mediante prévio ajuste.</t>
  </si>
  <si>
    <t xml:space="preserve">Finep
MCT / CNPq
Embrapa
Facepe
</t>
  </si>
  <si>
    <t xml:space="preserve">INPE - Instituto Nacional de Pesquisas Espaciais
Embrapa
UFRPE - Universidade Federal Rural de Pernambuco
UFPE - Universidade Federal de Pernambuco
</t>
  </si>
  <si>
    <t>- Governo Estadual: Secretaria de Agricultura e Reforma Agrária</t>
  </si>
  <si>
    <t>Instituto Agronômico de Pernambuco</t>
  </si>
  <si>
    <t>docjhmt@furg.br</t>
  </si>
  <si>
    <t>José Henrique Muelbert</t>
  </si>
  <si>
    <t>jlnicolodi@yahoo.com.br</t>
  </si>
  <si>
    <t>João Luiz Nicolodi</t>
  </si>
  <si>
    <t>dfsgar@furg.br</t>
  </si>
  <si>
    <t>Carlos Garcia</t>
  </si>
  <si>
    <t>http://www.acquaviva.com.br/crmg2011/palestras/Carlos%20Alberto%20Eiras%20Garcia.pdf</t>
  </si>
  <si>
    <t>http://www.io.furg.br/</t>
  </si>
  <si>
    <t>- Nível do Mar
- Evolução Costeira, Erosão e Inundação
- Hidrodinâmica costeira e estuarina
- Grandes Ecossistemas Marinhos
- Fitoplancton marinho
- Macroalgas e Plantas Marinhas
- Recifes Coralinos
- Costões e Praias
- Manguezais
- Ictiofauna
- Lagoas Costeiras e Áreas Alagadas
- Sócio-economia pesqueira
- Representação pela Mídia
- Ensino e Divulgação Científica</t>
  </si>
  <si>
    <t>- Sede dos centros virtuais de pesquisas oceanográficas: INCT-Mar COI (INCT-Mar Centro de Oceanografia Integrada) e a Sub-rede Zonas Costeiras da Rede Clima e do INCT para Mudanças Climáticas. Recebem recursos do MMA e do MCTI para estudos dos impactos das mudanças climáticas em zonas costeiras.</t>
  </si>
  <si>
    <t>Promover o ensino, a pesquisa e a extensão em ciências do mar, de forma a produzir, organizar e disseminar o conhecimento na sociedade e contribuir para preservar o meio ambiente. Sua estrutura é organizada em núcleos sobre os seguintes temas: 
- Oceanografia Biológica
- Oceanografia Física
- Oceanografia Química
- Oceanografia Geológica
- Gerenciamento Costeiro
- Recursos Renováveis
- Aquacultura e Biotecnologia Marinha</t>
  </si>
  <si>
    <t xml:space="preserve">INPE - Instituto Nacional de Pesquisas Espaciais
Diretoria de Hidrografia e Navegação da Marinha do Brasil
Instituto Chico Mendes
Instituto Costa Brasilis
</t>
  </si>
  <si>
    <t>- Museu Oceanográfico Prof. Eliézer de Carvalho Rios
- Eco Museu da Ilha da Pólvora
- Museu Antártico
- Museu Náutico
- CRAM: Centro de Recuperação de Animais Marinhos
- CCMar: Centro de Convívio Menino do Mar
- EcoService: Empresa Júnior de Consultoria Ambiental e Oceanografia
- Esantar: Estação de Apoio Antártico</t>
  </si>
  <si>
    <t>Universidade Federal do Rio Grande</t>
  </si>
  <si>
    <t>Instituto de Oceanografia da Universidade Federal do Rio Grande</t>
  </si>
  <si>
    <t>(83) 3315-6412</t>
  </si>
  <si>
    <t>aldrin@insa.gov.br</t>
  </si>
  <si>
    <t>Aldrin M. Perez-Marin</t>
  </si>
  <si>
    <t>http://www.insa.gov.br/</t>
  </si>
  <si>
    <t>- Gestão da Informação e Conhecimento
- Desertificação
- Sistemas de produção
- Recursos Hídricos
- Biodiversidade: conservação e uso sustentável
- Desenvolvimento e Tecnologias Sociais</t>
  </si>
  <si>
    <t>Participa da Comissão Nacional de Combate à Desertificação e, em nível internacional, da UNCCD.</t>
  </si>
  <si>
    <t>Articula, promove e divulga a Ciência, Tecnologia e Invovação, particularmente, do Semiárido brasileiro. O Insa também tem inserção internacional como correspondente científico do Brasil junto à Convenção das Nações Unidas para o Combate à Desertificação (UNCCD) e Ponto Focal na América do Sul na Cúpula América do Sul-Países Árabes (ASPA), do Marco de Cooperação nas áreas técnica, científica e tecnológica.</t>
  </si>
  <si>
    <t xml:space="preserve">MCTI
</t>
  </si>
  <si>
    <t xml:space="preserve">MPA - Movimento dos Pequenos Agricultores
MST - Movimento Sem Terra
ASA - Articulação do Semiárido
Embrapa - Empresa Brasileira de Pesquisa Agropecuária
Universidades
</t>
  </si>
  <si>
    <t>- MCTI - Ministério de Ciência, Tecnologia e Inovação</t>
  </si>
  <si>
    <t>Instituto Nacional do Semiárido</t>
  </si>
  <si>
    <t>(12) 3208-7109</t>
  </si>
  <si>
    <t>jeanometto@gmail.com ou  jean.ometto@inpe.br</t>
  </si>
  <si>
    <t>Jean Pierre Henry Balbaud Ometto</t>
  </si>
  <si>
    <t>http://www.inpe.br/index.php</t>
  </si>
  <si>
    <t>- Ciências Espaciais e Atmosféricas
- Previsão de Tempo e Estudos Climáticos
- Engenharia e Tecnologia Espacial
- Observação da Terra
- Ciências do Sistema Terrestre
- Rastreio e Controle de Satélites
- Laboratório de Integração e Testes
- Laboratórios Associados</t>
  </si>
  <si>
    <t>Possui, como instrumento de gestão interna, o Programa Mudanças Climáticas (PMC), que objetiva expandir a capacidade científica, tecnológica e institucional do Brasil em Mudanças Climáticas; ampliar o conhecimento sobre o fenômeno, identificar os impactos, avaliar vulnerabilidades, buscar soluções de mitigação, subsidiar políticas públicas de enfrentamento do problema nos planos nacional e internacional e contribuir para a implementação do Plano Nacional de Mudanças Climáticas. Como resultado estratégico, implantou-se o Centro de Ciências do Sistema Terrestre e a geração de cenários de mudanças climáticas e seus efeitos.
De acordo com seu Plano Diretor 2011-2015, dentre suas metas, estão:
- Liderar e coordenar o desenvolvimento do Modelo Brasileiro do Sistema Climático Global, que inclui processos da atmosfera, oceano, biosfera e criosfera. Contribuição para estudar efeitos da Amazônia, impactos de queimadas, emissão de aerossóis e poluição, descargas fluviais e modelagem hidrológica para as grandes bacias
- Estudar impactos das mudanças ambientais globais no Brasil, identificar as principais vulnerabilidades em função de cenários sócio-econômicos futuros, mudanças da cobertura da terra e urbanização e efeitos dos eventos extremos
- Estudar processos sociais e naturais que contribuem para alterações dos usos e cobertura de vegetação
- Desenvolvimento do Sistema de Informações para Redução de Riscos de Desastres Naturais (SISMADEN); testar aplicações para as Regiões Metropolitanas de São Paulo e Rio de Janeiro, alerta precoce de secas e desertificação para o semi-árido do Nordeste e no leste do Nordeste
- Consolidar a Rede Brasileira de Pesquisa em Mudanças Climáticas Globais (REDE CLIMA) e o Programa FAPESP de Pesquisas em mudanças globais; apoiar o Painel Brasileiro de Mudanças Climáticas para elaborar o relatório de avaliação em 2012; utilizar os resultados dessas redes como subsídio científico à Política Nacional de Mudanças Climáticas</t>
  </si>
  <si>
    <t>Produzir ciência e tecnologia nas áreas espaciais e do ambiente terrestre e oferecer produtos e serviços singulares em benefício do Brasil. Visa ser referência nacional e internacional nas áreas espacial e do meio ambiente terrestre pela geração de conhecimento e pelo atendimento e antecipação das demandas de desenvolvimento e de qualidade de vida da sociedade brasileira.</t>
  </si>
  <si>
    <t xml:space="preserve">BNDES
FAPESP
CNPQ
Petrobrás
InterAmerican Institute for Global Change Research
FINEP
</t>
  </si>
  <si>
    <t xml:space="preserve">ANA  - Agência Nacional de Águas
ANT - Agência Nacional de Telecomunicações
EMBRAPA
CENTRO TÉCNICO AEROESPACIAL
MMA - Ministério do Meio Ambiente
PETROBRAS
IBGE
</t>
  </si>
  <si>
    <t>- Rede Clima
- CCST: Centro de Ciência do Sistema Terrestre
- CPTEC: Centro de Previsão de Tempo e Estudos Climáticos</t>
  </si>
  <si>
    <t>- MCTI: Ministério da Ciência, Tecnologia e Inovação</t>
  </si>
  <si>
    <t>Instituto Nacional de Pesquisas Espaciais</t>
  </si>
  <si>
    <t>(92) 3643-3618</t>
  </si>
  <si>
    <t>fluizao@inpa.gov.br</t>
  </si>
  <si>
    <t>Flavio Luizão</t>
  </si>
  <si>
    <t>http://www.inpa.gov.br/</t>
  </si>
  <si>
    <t>- clima e funcionamento dos ecossistemas amazônicos; meteorologia tropical; modelagem climática; processos de interação biosfera-atmosfera</t>
  </si>
  <si>
    <t>Responsável pela sub-rede "Serviços Ambientais dos Ecossistemas" da Rede Clima</t>
  </si>
  <si>
    <t>Realizar o estudo científico do meio físico e das condições de vida da região amazônica, gerar e disseminar conhecimentos e tecnologia, e capacitar recursos humanos para o desenvolvimento da Amazônia. Compromisso com o desenvolvimento sustentável, a defesa do meio ambiente e de seus ecossistemas, expandindo os estudos sobre a biodiversidade, a sociodiversidade, os recursos florestais e hídricos.</t>
  </si>
  <si>
    <t>- Núcleos Regionais: Acre, Rondônia e Roraima
- Reserva Florestal Adolpho Ducke
- Reserva Biológica de Ouro Preto de Oeste
- Reserva Biológica de Campina
- Reserva Florestal Egler</t>
  </si>
  <si>
    <t>- MCTI - Ministério da Ciência, Tecnologia e Inovação</t>
  </si>
  <si>
    <t>Instituto Nacional de Pesquisas da Amazônia</t>
  </si>
  <si>
    <t>(61)2102-4771/2102-4772</t>
  </si>
  <si>
    <t>lauro.fortes@inmet.gov.br</t>
  </si>
  <si>
    <t>Lauro Fortes</t>
  </si>
  <si>
    <t>http://www.inmet.gov.br/portal/</t>
  </si>
  <si>
    <t>- Monitamento
- Análise e previsão de tempo e clima</t>
  </si>
  <si>
    <t>Elaborar e divulgar, diariamente, em nível nacional, a previsão do tempo, avisos e boletins meteorológicos especiais; promover a execução de estudos e levantamentos meteorológicos e climatológicos aplicados à agricultura e outras atividades correlatas; coordenar, elaborar e executar programas e projetos de pesquisas agrometeorológicas e de acompanhamento das modificações climáticas e ambientais; estabelecer, coordenar e operar as redes de observações meteorológicas e de transmissão de dados, inclusive aquelas integradas à rede internacional; propor a programação e acompanhar a implementação de capacitação e treinamento de recursos humanos, em atendimento a demandas técnicas específicas</t>
  </si>
  <si>
    <t xml:space="preserve">CPTEC/INPE
Fundação Simepar (Paraná)
Fundação Cearense de Meteorologia (FUNCEME)
</t>
  </si>
  <si>
    <t>- GISC: Centro de Sistema de Informação Mundial</t>
  </si>
  <si>
    <t>- Ministério da Agricultura, Pecuária e Abastecimento</t>
  </si>
  <si>
    <t>INMET</t>
  </si>
  <si>
    <t>Instituto Nacional de Meteorologia</t>
  </si>
  <si>
    <t>(12) 3186-9400</t>
  </si>
  <si>
    <t>jose.marengo@inpe.br</t>
  </si>
  <si>
    <t>José Marengo</t>
  </si>
  <si>
    <t>http://inct.ccst.inpe.br/</t>
  </si>
  <si>
    <t>- Base Científica das mudanças ambientais e globais
- Estudos de impactos, adaptação e vulnerabilidade
- Mitigação
- Desenvolvimento de Produtos Tecnológicos</t>
  </si>
  <si>
    <t>- Visa implantar e desenvolver uma abrangente rede de pesquisas interdisciplinares em MC, contando com a cooperação de vários grupos de pesquisa do Brasil e exterior e constituindo-se na maior rede de pesquisas desenvolvidas no país. Visa produzir informação científica para direcionar a mitigação e adaptação às MC futuras relevantes para o Brasil.</t>
  </si>
  <si>
    <t xml:space="preserve">CAPES
CNPq
FAPESP
</t>
  </si>
  <si>
    <t xml:space="preserve">Rede CLIMA
Programa Fapesp de Pesquisas sobre Mudanças Climáticas Globais
LBA
GEOMA
Painel Brasileiro de Mudanças Climáticas
</t>
  </si>
  <si>
    <t>UFV; USP; UNICAMP; FURG; UFPE; UnB; IPAM; LNCC; Fiocruz; DHN; UFRJ; DCTA. 
- 84 instituições nacionais e 18 internacionais, de 10 países</t>
  </si>
  <si>
    <t>- MCTI: Ministério da Ciência, Tecnologia e Inovação
- INPE: Instituto Nacional de Pesquisas Espaciais</t>
  </si>
  <si>
    <t>Instituto Nacional de Ciência e Tecnologia para Mudanças Climáticas</t>
  </si>
  <si>
    <t>ambrizzi@model.iag.usp.br</t>
  </si>
  <si>
    <t>Tércio Ambrizzi</t>
  </si>
  <si>
    <t>http://www.incline.iag.usp.br/data/index_BRA.php</t>
  </si>
  <si>
    <t>- Detecção, atribuição e variabilidade natural do clima
- Mudanças Climáticas e seus efeitos no meio ambiente Amazônico
- Ciclos biogeoquímicos globais
- A mudança do clima e seus impactos no Oceano Atlântico Sul
- Megacidades/poluição
- Impactos das mudanças globais sobre zonas costeiras e plataforma continental do Atlântico Sul
- Paleoclima
- Evolução histórica e futura dos extremos de  precipitação
- Inovação tecnológica, bioenergia, sustentabilidade e contribuições para as reduções das emissões de gases do efeito estufa
- Saúde: vulnerabilidade e adaptação no contexto da saúde ambiental
- Biometeorologia humana: análise dos efeitos de variáveis ambientais (meteorológicos, conforto térmico e poluição atmosférica) e das mudanças climáticas na população geriátrica da cidade de São Paulo
- Economia das mudanças climáticas
- Recursos Hídricos e mudanças climáticas
- Mudanças no uso da terra
- Radiação, aerossol e nuvens
- Governança ambiental</t>
  </si>
  <si>
    <t>Criado com o objetivo de formar as "vértebras" da coluna central do tema, aglutinando o "estado da arte" da ciência desenvolvida pela USP. Pretende reforçar com um programa integrado de pesquisas iniciativas como a Rede Clima, o INCT de Mudanças Climáticas e o programa FAPESP de mudanças climáticas.</t>
  </si>
  <si>
    <t>Diversas unidades da USP</t>
  </si>
  <si>
    <t>USP - Universidade de São Paulo</t>
  </si>
  <si>
    <t>Núcleo de Apoio à Pesquisa - Mudanças Climáticas</t>
  </si>
  <si>
    <t>(91) 3182-4000</t>
  </si>
  <si>
    <t>pbarreto@imazon.org.br</t>
  </si>
  <si>
    <t>Paulo Barreto</t>
  </si>
  <si>
    <t>http://www.imazon.org.br/</t>
  </si>
  <si>
    <t>Monitoramento da Amazônia, Política e Economia, Floresta e Comunidade, Mudanças Climáticas, Direito e Sustentabilidade</t>
  </si>
  <si>
    <t>Promover o desenvolvimento sustentável na Amazônia por meio de estudos, apoio à formulação de políticas públicas, disseminação ampla de informações e formação profissional.</t>
  </si>
  <si>
    <t xml:space="preserve">CLUA - Clilmate and Land Use Alliance
CI
Fundo Amazônia
</t>
  </si>
  <si>
    <t xml:space="preserve">Instituto Centro de Vida - ICV
WRI
TNC
CI
</t>
  </si>
  <si>
    <t>Instituto do Homem e Meio Ambiente da Amazônia</t>
  </si>
  <si>
    <t>http://www.icmbio.gov.br/portal/</t>
  </si>
  <si>
    <t>- Conservação e polícia ambiental</t>
  </si>
  <si>
    <t>Cabe ao Instituto executar as ações do Sistema Nacional de Unidades de Conservação, podendo propor, implantar, gerir, proteger, fiscalizar e monitorar as UCs instituídas pela União. Cabe a ele ainda fomentar e executar programas de pesquisa, proteção, preservação e conservação da biodiversidade e exercer o poder de polícia ambiental para a proteção das Unidades de Conservação federais.</t>
  </si>
  <si>
    <t>- MMA - Ministério do Meio Ambiente</t>
  </si>
  <si>
    <t>ICMBio</t>
  </si>
  <si>
    <t>Instituto Chico Mendes</t>
  </si>
  <si>
    <t>(21)  2142-4581 / 4582</t>
  </si>
  <si>
    <t>celso.filho@ibge.gov.br</t>
  </si>
  <si>
    <t>Celso José Monteiro Filho</t>
  </si>
  <si>
    <t>http://www.ibge.gov.br/home/default.php</t>
  </si>
  <si>
    <t>- Trabalho e Rendimento
- Agropecuária
- Indústria
- Comércio
- Índices, preços e custos
- Contas Nacionais
- Indicadores Sociais
- Censos
- Pesquisas por Amostras de domicílio
- Tábuas de Mortalidade
- Projeção e estimativas da População
- Atlas de Saneamento
- Economia Informal Urbana
- Assistência médico-sanitária
- Saneamento básico
- Deslocamentos populacionais
- Características ético-raciais
- Saúde do Escolar
- Demografia das Empresas
- Inovação e Empreendedorismo
- Sistema de Contas Nacionais
- Finanças Públicas
- Fundações Privadas e associações sem fins lucrativos
- Tecnologia da Informação e comunicação
- Cartografia
- Geodésia
- Geografia
- Recursos Naturais</t>
  </si>
  <si>
    <t>Principal provedor de dados e informações do país, que atendem às necessidades dos mais diversos segmentos da sociedade civil, bem como dos órgãos das esferas governamentais federal, estadual e municipal. Suas principais funções são:
'- produção, análise, coordenação e consolidação das informações estatísticas e das informações geográficas
- estruturação e implantação de um sistema de informações ambientais
- documentação e disseminação de informações
- coordenação dos sistemas estatístico e cartográfico nacionais</t>
  </si>
  <si>
    <t>- MPOG: Ministério do Planejamento, Orçamento e Gestão</t>
  </si>
  <si>
    <t>IBGE</t>
  </si>
  <si>
    <t>Instituto Brasileiro de Geografia e Estatística</t>
  </si>
  <si>
    <t>http://www.ibama.gov.br/</t>
  </si>
  <si>
    <t>- Polícia Ambiental
- Políticas nacionais de meio ambiente</t>
  </si>
  <si>
    <t>Tem como principais atribuições exercer o poder de polícia ambiental; executar ações das políticas nacionais de meio ambiente, referentes às atribuições federais, relativas ao licenciamento ambiental, ao controle da qualidade ambiental, à autorização de uso dos recursos naturais e à fiscalização, monitoramento e controle ambiental; e executar as ações supletivas de competência da União de conformidade com a legislação ambiental vigente.
Cabe ao Ibama propor e editar normas e padrões de qualidade ambiental; o zoneamento e a avaliação de impactos ambientais; o licenciamento ambiental, nas atribuições federais; a implementação do Cadastro Técnico Federal; a fiscalização ambiental e a aplicação de penalidades administrativas; a geração e disseminação de informações relativas ao meio ambiente; o monitoramento ambiental, principalmente no que diz respeito à prevenção e controle de desmatamentos, queimadas e incêndios florestais; o apoio às emergências ambientais; a execução de programas de educação ambiental; a elaboração do sistema de informação e o estabelecimento de critérios para a gestão do uso dos recursos faunísticos, pesqueiros e florestais; dentre outros.
Para o desempenho de suas funções, o Ibama poderá atuar em articulação com os órgãos e entidades da administração pública federal, direta e indireta, dos Estados, do Distrito Federal e dos Municípios integrantes do Sisnama e com a sociedade civil organizada, para a consecução de seus objetivos, em consonância com as diretrizes da política nacional de meio ambiente.</t>
  </si>
  <si>
    <t>Instituto Brasileiro do Meio Ambiente e dos Recursos Naturais Renováveis</t>
  </si>
  <si>
    <t>http://www.ib.unicamp.br/node/67</t>
  </si>
  <si>
    <t>http://www.ib.unicamp.br/</t>
  </si>
  <si>
    <t>- Biologia Animal
- Biologia Estrutural e Funcional
- Biologia Vegetal
- Bioquímica
- Genética e Evolução e Bioagentes
- Histologia e Embriologia</t>
  </si>
  <si>
    <t>- Impacto das MC na Mata Atlântica
- Geração de tecnologias genéticas e biotecnológicas para o desenvolvimento de plantas melhor adaptadas às MC</t>
  </si>
  <si>
    <t>Produção científica, tecnológica e cultural.</t>
  </si>
  <si>
    <t xml:space="preserve">Embrapa
</t>
  </si>
  <si>
    <t>UNICAMP - Universidade de Campinas</t>
  </si>
  <si>
    <t>Instituto de Biologia</t>
  </si>
  <si>
    <t>11  30914714</t>
  </si>
  <si>
    <t>humberto@model.iag.usp.br</t>
  </si>
  <si>
    <t>Humberto Ribeiro Rocha</t>
  </si>
  <si>
    <t>11 30914731</t>
  </si>
  <si>
    <t>Tercio Ambrizzi</t>
  </si>
  <si>
    <t>http://www.iag.usp.br/</t>
  </si>
  <si>
    <t>Ciências Atmosféricas em Mudanças Climáticas</t>
  </si>
  <si>
    <t>É um dos principais centros de pesquisa e ensino do Brasil nas áreas de Ciências Exatas e da Terra nas seguintes linhas de atuação: Astronomia, Geofísica e Ciências Atmosféricas. Possui uma estação meteorológica.</t>
  </si>
  <si>
    <t xml:space="preserve">Incline
</t>
  </si>
  <si>
    <t>- USP - Universidade de São Paulo</t>
  </si>
  <si>
    <t>Instituto de Astronomia, Geofísica e Ciências Atmosféricas da USP</t>
  </si>
  <si>
    <t>http://www.iac.sp.gov.br/</t>
  </si>
  <si>
    <t>- Café
- Frutas
- Horticultura
- Grãos e Fibras
- Solos e Recursos Ambientais
- Recursos Genéticos Vegetais
- Fitossanidade
- Cana
- Citros
- Ecofisiologia e Biofísica
- Engenharia e Automação</t>
  </si>
  <si>
    <t>Oferta de alimentos à população e matéria-prima à indústria, cooperando para a segurança alimentar e para a competitividade dos produtos nos mercados interno e externo.</t>
  </si>
  <si>
    <t>- Secretaria de Agricultura e Abastecimento do Estado de São Paulo</t>
  </si>
  <si>
    <t>Instituto Agronômico de Campinas</t>
  </si>
  <si>
    <t>(11) 3799-3428</t>
  </si>
  <si>
    <t>mario.monzoni@fgv.br</t>
  </si>
  <si>
    <t>Mario Monzoni</t>
  </si>
  <si>
    <t>http://www.gvces.com.br/</t>
  </si>
  <si>
    <t>- Formação
- Pesquisa e produção de conhecimento
- Articulação e intercâmbio
- Mobilização e comunicação</t>
  </si>
  <si>
    <t>Desenvolvimento de estratégias, políticas e ferramentas de gestão públicas e empresariais para a sustentabilidade, no âmbito local, nacional e internacional.</t>
  </si>
  <si>
    <t>- FGV - Fundação Getúlio Vargas</t>
  </si>
  <si>
    <t>Centro de Estudos em Sustentabilidade da Fundação Getúlio Vargas</t>
  </si>
  <si>
    <t>(11) 3035-1155</t>
  </si>
  <si>
    <t>relacionamento@greenpeace.org</t>
  </si>
  <si>
    <t>http://www.greenpeace.org/brasil/pt/</t>
  </si>
  <si>
    <t>- Florestas
- Clima
- Energia 
- Oceanos
- Agricultura sustentável (transgênicos)
- Tóxicos e desarmamento/promoção da paz</t>
  </si>
  <si>
    <t>Proteger a floresta amazônica para o equilíbrio climático do planeta; Estimular o investimento em energia renovável e eficiência energética, reduzindo as emissões de GEE</t>
  </si>
  <si>
    <t>Proteger a floresta amazônica para o equilíbrio climático do planeta; Estimular o investimento em energia renovável e eficiência energética, reduzindo as emissões de GEE; Defender os oceanos com a criação de uma rede de unidades de conservação e o estímulo da pesca sustentável; Trabalhar pela paz, enfrentando as causas de conflito e eliminando a produção de energia e armas nucleares; Incentivar a agricultura segura e sustentável, rejeitando os organismos geneticamente modificados.</t>
  </si>
  <si>
    <t>Greenpeace</t>
  </si>
  <si>
    <t>http://www.adapcc.org/</t>
  </si>
  <si>
    <t>http://www.giz.de/en/html/about_giz.html</t>
  </si>
  <si>
    <t>- Desenvolvimento econômico e promoção do emprego
- Governança e democracia
- Gestão de conflitos civis
- Segurança alimentar, Saúde e Educação básica
- Proteção ambiental, conservação de recursos e mitigação das mudanças climáticas</t>
  </si>
  <si>
    <t>Financia atividades relacionadas ao desenvolvimento sustentável e às mudanças climáticas.</t>
  </si>
  <si>
    <t>Auxiliar o Governo Alemão no desenvolvimento de estratégias e alcance de objetivos políticos nos níveis local, regional, nacional e internacional.</t>
  </si>
  <si>
    <t>- Governo Federal - Alemanha</t>
  </si>
  <si>
    <t>Cooperação Internacional</t>
  </si>
  <si>
    <t>GIZ - Gmbh</t>
  </si>
  <si>
    <t>Agência Alemã de Cooperação Técnica</t>
  </si>
  <si>
    <t>(85) 3101-1091</t>
  </si>
  <si>
    <t>espr.martins@gmail.com</t>
  </si>
  <si>
    <t>Eduardo Sávio P. R. Martins</t>
  </si>
  <si>
    <t>http://www.funceme.br/</t>
  </si>
  <si>
    <t>http://www.hidro.ce.gov.br/</t>
  </si>
  <si>
    <t>- Meteorologia
- Monitoramento
- Recursos Ambientais
- Recursos Hídricos</t>
  </si>
  <si>
    <t>Avaliações dos impactos das mudanças de clima sobre os diversos fatores de economia e detalhamento sobre as variações de clima sobre o Nordeste do Brasil</t>
  </si>
  <si>
    <t>Estudo especializado e intensivo da meteorologia, dos recursos hídricos e dos recursos ambientais, de forma a fornecer conhecimentos e informações para o manejo racional e a gestão de risco do semi-árido, colaborando, assim, para o desenvolvimento sustentável do Estado do Ceará e do Nordeste.</t>
  </si>
  <si>
    <t xml:space="preserve">BM
COGERH
DNOCS
</t>
  </si>
  <si>
    <t>MI
ANA
MMA
UECE
UFC
CIRAD
IRD
UP - Universidade de Postdam</t>
  </si>
  <si>
    <t>Governo do Estado do Ceará</t>
  </si>
  <si>
    <t>Governo Estadual</t>
  </si>
  <si>
    <t>Fundação Cearense de Meteorologia e Recursos Hídricos</t>
  </si>
  <si>
    <t>(021) 2123-5300
(021) 7138 7664</t>
  </si>
  <si>
    <t>angelo.santos@funbio.org.br</t>
  </si>
  <si>
    <t>Ângelo A. dos Santos</t>
  </si>
  <si>
    <t>http://www.funbio.org.br/</t>
  </si>
  <si>
    <t>- Gestão de Programas e Projetos
- Desenho e gestão de mecanismos financeiros
- Programas de Mudanças Climáticas e Energia Limpa
- Projetos em Redes Internacionais</t>
  </si>
  <si>
    <t>Mobiliza recursos e oferece serviços em prol da conservação da biodiversidade como: desenho e gestão de mecanismos financeiros; seleção e gerenciamento de projetos; compras e contratações para projetos ambientais; análises territoriais; projetos integrando biodiversidade e mudanças climáticas; e articulação de atores em redes nacionais e internacionais.</t>
  </si>
  <si>
    <t>Fundo Brasileiro para a Biodiversidade</t>
  </si>
  <si>
    <t>http://www.funai.gov.br/</t>
  </si>
  <si>
    <t>- Povos indígenas</t>
  </si>
  <si>
    <t>Coordenar o processo de formulação e implementação da política indigenista do Estado brasileiro, instituindo mecanismos efetivos de controle social e de gestão participativa, visando à proteção e promoção dos direitos dos povos indígenas. A Funai tem como objetivo principal promover políticas de desenvolvimento sustentável das populações indígenas, aliar a sustentabilidade econômica à sócio- ambiental, promover a conservação e a recuperação do meio ambiente, controlar e mitigar possíveis impactos ambientais decorrentes de interferências externas às terras indígenas, monitorar as terras indígenas regularizadas e aquelas ocupadas por populações indígenas, incluindo as isoladas e de recente contato, coordenar e implementar as políticas de proteção aos grupos isolados e recém-contatados e implementar medidas de vigilância, fiscalização e de prevenção de conflitos em terras indígenas.</t>
  </si>
  <si>
    <t>- Ministério da Justiça</t>
  </si>
  <si>
    <t>Fundação Nacional do Índio</t>
  </si>
  <si>
    <t>http://www.mma.gov.br/apoio-a-projetos/fundo-nacional-sobre-mudanca-do-clima</t>
  </si>
  <si>
    <t>- Financiamento</t>
  </si>
  <si>
    <t>Instrumento da Política Nacional sobre Mudança do Clima  (PNMC), instituída pela Lei n° 12.187/2009. Ele tem por finalidade financiar projetos, estudos e empreendimentos que visem à mitigação   (ou seja, à redução dos impactos) da mudança do clima e à adaptação a seus efeitos. O Fundo Clima é vinculado ao Ministério do Meio Ambiente (MMA) e disponibiliza recursos em duas modalidades, a saber, reembolsável e não-reembolsável. Os recursos reembolsáveis são administrados pelo Banco Nacional de Desenvolvimento Econômico e Social (BNDES). Os recursos não-reembolsáveis são operados pelo MMA. Um percentual de 2% da verba anual fica reservado para o pagamento do agente financeiro e quitação de despesas relativas à administração e gestão.</t>
  </si>
  <si>
    <t>FNMC</t>
  </si>
  <si>
    <t>Fundo Nacional sobre Mudança do Clima</t>
  </si>
  <si>
    <t>(21) 25621575</t>
  </si>
  <si>
    <t>barata@ioc.fiocruz.br</t>
  </si>
  <si>
    <t>Martha Barata</t>
  </si>
  <si>
    <t>(31) 33497741</t>
  </si>
  <si>
    <t>pmags@ensp.fiocruz.br</t>
  </si>
  <si>
    <t>Ulisses Eugenio Cavalcanti Confalonieri</t>
  </si>
  <si>
    <t>http://portal.icict.fiocruz.br/pt-br/node/239</t>
  </si>
  <si>
    <t>http://portal.icict.fiocruz.br/pt-br</t>
  </si>
  <si>
    <t>- Pesquisa e desenvolvimento tecnológico; 
- Controle de doenças; 
- Mudanças climáticas; 
- Ambiente, Ecologia e Saúde; 
- Política Pública, Planejamento e Gestão em Saúde</t>
  </si>
  <si>
    <t>- Estudos de análise de risco e prospectivos sobre doenças emergentes, reemergentes e negligenciadas, sobretudo as infecciosas e de veiculação hídrica derivadas das alterações do clima. 
- Criação, junto ao INPE, do primeiro Observatório de Clima e Saúde da América Latina - Observatorium (reúne diferentes bases de dados de instituições como o Datasus e o IBGE, agrupando informações ambientais, climáticas, humanas e de saúde pública).
- Implantação de um Centro de Estudos e Pesquisas para a Redução de Desastres - CEPED
- Sub-rede "Saúde" da Rede Clima; - Elaboração de índices de vulnerabilidades e indicadores</t>
  </si>
  <si>
    <t>Desenvolver atividades no campo da saúde, da educação e do desenvolvimento científico e tecnológico, devendo, em especial:
I - participar da formulação e da execução da Política Nacional de Saúde, da Política Nacional de Ciência e Tecnologia e da Política Nacional de Educação, as duas últimas na área da saúde;
II - promover e realizar pesquisas básicas e aplicadas para as finalidades a que se refere o caput, assim como propor critérios e mecanismos para o desenvolvimento das atividades de pesquisa e tecnologia para a saúde;
III - formar e capacitar recursos humanos para a saúde e ciência e tecnologia;
IV - desenvolver tecnologias de produção, produtos e processos e outras tecnologias de interesse para a saúde;
V - desenvolver atividades de referência para a vigilância e o controle da qualidade em saúde;
VI - fabricar produtos biológicos, profiláticos, medicamentos, fármacos e outros produtos de interesse para a saúde;
VIl - desenvolver atividades assistenciais de referência, em apoio ao Sistema Único de Saúde, ao desenvolvimento científico e tecnológico e aos projetos de pesquisa;
VIII - desenvolver atividades de produção, captação e armazenamento, análise e difusão da informação para a Saúde, Ciência e Tecnologia;
IX - desenvolver atividades de prestação de serviços e cooperação técnica no campo da saúde, ciência e tecnologia;
X - preservar, valorizar e divulgar o patrimônio histórico, cultural e científico da FIOCRUZ e contribuir para a preservação da memória da saúde e das ciências biomédicas; e
XI - promover atividades de pesquisa, ensino, desenvolvimento tecnológico e cooperação técnica voltada para preservação do meio ambiente e da biodiversidade.
VPAAPS: coordena, formula, integra, consolida e promove a sinergia das ações, atores e unidades da Fiocruz nas áreas de ambiente, atenção e promoção da saúde, de maneira integrada, com o objetivo de dar respostas às necessidades do Sistema Único de Saúde (SUS), tendo em vista os determinantes sociais da saúde. Articulada com os sistemas nacionais de ciência, tecnologia e inovação, saúde, meio ambiente e desenvolvimento econômico e social, em cooperação com parceiros institucionais e movimentos sociais, a VPAAPS busca fomentar a avaliação, a implantação e a gestão de políticas promotoras de desenvolvimento sustentável, de ampliação do acesso à saúde e de qualidade da atenção a partir das necessidades sociais, especialmente em territórios e populações vulneráveis, visando à justiça socioambiental e à melhoria da qualidade de vida da população.</t>
  </si>
  <si>
    <t xml:space="preserve">Cedeplar/UFMG - Centro de Desenvolvimento e Planejamento Regional de Minas Gerais
INPE - Instituto Nacional de Pesquisas Espaciais
UFRJ
</t>
  </si>
  <si>
    <t>- VPAAPS: Vice-Presidência de ambiente, atenção e promoção da saúde</t>
  </si>
  <si>
    <t>Fundação Oswaldo Cruz</t>
  </si>
  <si>
    <t>http://www.finep.gov.br/</t>
  </si>
  <si>
    <t>- Pesquisa básica e aplicada
- Melhoria e desenvolvimento de produtos, serviços e processos
- Incubação de empresas de base tecnológica
- Implantação de parques tecnológicos
- Estruturação e consolidação dos processos de pesquisa
- Desenvolvimento de mercados</t>
  </si>
  <si>
    <t>Promover o desenvolvimento econômico e social do Brasil por meio do fomento público à Ciência, Tecnologia e Inovação em empresas, universidades, institutos tecnológicos e outras instituições públicas ou privadas.</t>
  </si>
  <si>
    <t>MCTI: Ministério da Ciência, Tecnologia e Inovação</t>
  </si>
  <si>
    <t>Agência Brasileira da Inovação</t>
  </si>
  <si>
    <t>ronaldo-matzenauer@fepagro.rs.gov.br</t>
  </si>
  <si>
    <t>Ronaldo Matzenaue</t>
  </si>
  <si>
    <t>http://www.fepagro.rs.gov.br/</t>
  </si>
  <si>
    <t>- Produção Animal
- Produção Vegetal
- Recursos Naurais Renováveis
- Sistemas Integrados</t>
  </si>
  <si>
    <t>- Implementar a política de pesquisa e difusão de tecnologia agropecuária;
- Estimular, planejar, promover e executar projetos de pesquisa agropecuária; 
- Participar da formação, orientação, coordenação e execução da política agropecuária do RS, bem como programar e desenvolver pesquisas em cooperação com instituições privadas ou públicas;
- Produzir, difundir e preservar material genético de espécies vegetais e animais, bem como produtos imunobiológicos necessários ao desenvolvimento agropecuário</t>
  </si>
  <si>
    <t>- Governo do Estado do Rio Grande do Sul: Secrcetaria da Agricultura, Pecuária e Agronegócio</t>
  </si>
  <si>
    <t>Fundação Estadual de Pesquisa Agropecuária</t>
  </si>
  <si>
    <t>(31) 39151488</t>
  </si>
  <si>
    <t>felipe.nunes@meioambiente.mg.gov.br</t>
  </si>
  <si>
    <t>Felipe Santos de Miranda Nunes</t>
  </si>
  <si>
    <t>http://www.feam.br/</t>
  </si>
  <si>
    <t>- Educação Ambiental
- Fiscalização
- Energia e Mudanças Climáticas
- Produção Sustentável
- Qualidade do Ar
- Solo</t>
  </si>
  <si>
    <t>O Decreto 45.229/2009 regulamenta medidas do Estado de Minas Gerais ao combate às mudanças climáticas.</t>
  </si>
  <si>
    <t>Contribuir para a gestão ambiental do Estado com formulações de politícas públicas, monitoramento de empreendimentos industriais, minerários e de infra-estrutura (saneamento, projetos urbanísticos, rodovias, geração de energia e postos de combustíveis), incluindo ações de pesquisa, educação e extensão ambiental.</t>
  </si>
  <si>
    <t xml:space="preserve">FIPE - Fundação Instituto de Pesquisas Econômicas
</t>
  </si>
  <si>
    <t>- SEMAD - Secretaria de Estado de Meio Ambiente e Desenvolvimento Sustentável</t>
  </si>
  <si>
    <t>Fundação Estadual do Meio Ambiente</t>
  </si>
  <si>
    <t>jmarcovi@usp.br</t>
  </si>
  <si>
    <t>Jacques Marcovitch</t>
  </si>
  <si>
    <t>11 3091-5870 / 5880</t>
  </si>
  <si>
    <t>abramov@usp.br </t>
  </si>
  <si>
    <t>Ricardo Abramovay</t>
  </si>
  <si>
    <t>11 3091-5876</t>
  </si>
  <si>
    <t>ehaddad@usp.br</t>
  </si>
  <si>
    <t>Eduardo Amaral Haddad </t>
  </si>
  <si>
    <t>http://www.fea.usp.br/</t>
  </si>
  <si>
    <t>Riscos socioambientais; Economia espacial, regional, urbana e do meio ambiente; Avaliação de impactos; Estudos de casos do setor privado.</t>
  </si>
  <si>
    <t>- Sub-rede "Economia das Mudanças Climáticas" da Rede Clima</t>
  </si>
  <si>
    <t>Centro de ensino, pesquisa e extensão, produtor de conhecimento e contribuinte com a sociedade.</t>
  </si>
  <si>
    <t xml:space="preserve">FAPESP
CNPq
CAPES
Reitoria USP
FIPE
</t>
  </si>
  <si>
    <t xml:space="preserve">Cedeplar
Universidade Federal de Juiz de Fora
IPEA - RJ
Universidade Federal da Bahia
Universidade Federal do Paraná
</t>
  </si>
  <si>
    <t>- NEREUS - Núcleo de Economia Regional e Urbana da USP
- NESA -Núcleo de Economia Socioambiental da USP
- FIPE - Fundação Instituto de Pesquisas Econômicas</t>
  </si>
  <si>
    <t>- USP 
- INCLINE</t>
  </si>
  <si>
    <t>Faculdade de Economia, Administração e Contabilidade</t>
  </si>
  <si>
    <t>http://www.fboms.org.br/</t>
  </si>
  <si>
    <t>- Comércio e Meio Ambiente
- Direito Ambiental
- Formação Política
- Energia
- Florestas
- Integração
- Juventude
- Novas Tecnologias
- Químicos
- Sociobiodiversidade
- Turismo Sustentável</t>
  </si>
  <si>
    <t>Unificação entre as questões sócioeconômicas e ambientais na busca de um desenvolvimento sustentável, com a finalidade de atingir uma sociedade mais justa, eqüitativa e ambientalmente correta.</t>
  </si>
  <si>
    <t>FBOMS</t>
  </si>
  <si>
    <t>Fórum Brasileiro de ONGs e Movimentos Sociais para o Meio Ambiente e o Desenvolvimento</t>
  </si>
  <si>
    <t>lpr@adc.coppe.ufrj.br</t>
  </si>
  <si>
    <t>Luiz Pinguelli Rosa</t>
  </si>
  <si>
    <t>http://www.mct.gov.br/index.php/content/view/4018/Forum_Brasileiro_de_Mudancas_Climaticas.html</t>
  </si>
  <si>
    <t>http://www.forumclima.org.br/</t>
  </si>
  <si>
    <t>- Políticas públicas
- Medidas de adaptação
- Impactos e vulnerabilidades socioeconômicas</t>
  </si>
  <si>
    <t>Conscientizar e mobilizar a sociedade para a discussão e tomada de posição sobre os problemas decorrentes da mudança do clima por gases de efeito estufa. Busca auxiliar o governo na incorporação das questões sobre mudanças climáticas nas diversas etapas das políticas públicas.</t>
  </si>
  <si>
    <t xml:space="preserve">COPPE
IVIG
</t>
  </si>
  <si>
    <t>12 ministros de Estado. do diretor-presidente da Agência Nacional de Águas (ANA) e de personalidades e representantes da sociedade civil</t>
  </si>
  <si>
    <t>Outros</t>
  </si>
  <si>
    <t>FBMC</t>
  </si>
  <si>
    <t>Fórum Brasileiro de Mudanças Climáticas</t>
  </si>
  <si>
    <t>(21) 3322-4581</t>
  </si>
  <si>
    <t>wschindler@fbds.org.br</t>
  </si>
  <si>
    <t>Walfredo Schindler</t>
  </si>
  <si>
    <t>http://fbds.org.br/fbds/rubrique.php3?id_rubrique=1</t>
  </si>
  <si>
    <t>- Carbono e Ativos Ambientais
- Sustentabilidade Corporativa
- Políticas Públicas
- Uso Sustentável de Recursos Naturais
- Gestão Territorial</t>
  </si>
  <si>
    <t>Difundir as melhores práticas de meio ambiente e sustentabilidade e influenciar os públicos de interesse por meio da geração de conhecimento, contribuição na formulação de políticas públicas e realização de projetos de consultoria.
A FBDS tem como objetivos estratégicos:
- Fomentar o conhecimento científico, com foco nas áreas de Mudanças Climáticas Globais e Conservação e Uso Sustentável de Recursos Naturais;
- Ampliar a formação de recursos humanos (capacity building), com foco nas área acima mencionadas;
- Manter a atividade de apoio à formulação de políticas públicas, com isenção e independência;
- Ser reconhecida pelo setor privado como elemento facilitador da promoção do desenvolvimento sustentável.</t>
  </si>
  <si>
    <t xml:space="preserve">Lloyds
INPE
ESALQ
PUC
</t>
  </si>
  <si>
    <t>FBDS</t>
  </si>
  <si>
    <t>Fundação Brasileira para o Desenvolvimento Sustentável</t>
  </si>
  <si>
    <t>reyna@cena.usp.br</t>
  </si>
  <si>
    <t>Reynaldo Luiz Victoria</t>
  </si>
  <si>
    <t>http://www.fapesp.br/</t>
  </si>
  <si>
    <t>- Ciências Biológicas
- Ciências da Sáude
- Ciências Exatas e da Terra
- Engenharias
- Ciências Agrárias
- Ciências Sociais Aplicadas
- Ciências Humanas
- Linguística
- Letras
- Artes</t>
  </si>
  <si>
    <t>Programa FAPESP de Pesquisa em Mudanças Climáticas Globais (PFPMCG)</t>
  </si>
  <si>
    <t>Apoio à pesquisa científica e tecnológica por meio de bolsas e auxílios.</t>
  </si>
  <si>
    <t>- Secretaria de Desenvolvimento Econômico, Ciência e Tecnologia do Governo do Estado de São Paulo</t>
  </si>
  <si>
    <t>Fundação de Amparo à Pesquisa do Estado de São Paulo</t>
  </si>
  <si>
    <t>(48) 366-55134</t>
  </si>
  <si>
    <t>cristina@epagri.sc.gov.br</t>
  </si>
  <si>
    <t>Cristina Pandolfo</t>
  </si>
  <si>
    <t>(48)  366-55150</t>
  </si>
  <si>
    <t>hugo.hjb@gmail.com</t>
  </si>
  <si>
    <t>Hugo José Braga</t>
  </si>
  <si>
    <t>(48) 366-55128</t>
  </si>
  <si>
    <t>massigna@epagri.sc.gov.br</t>
  </si>
  <si>
    <t>Angelo Mendes Massingam</t>
  </si>
  <si>
    <t>http://ciram.epagri.sc.gov.br/</t>
  </si>
  <si>
    <t>http://www.epagri.sc.gov.br/</t>
  </si>
  <si>
    <t>- Cadeias e arranjos produtivos; 
- Desenvolvimento Organizacional; 
- Fortalecimento do capital social e humano; 
- Melhoria da qualidade socioambiental</t>
  </si>
  <si>
    <t>Conhecimento, tecnologia e extensão para o desenvolvimento sustentável do meio rural. Objetiva promover a preservação, recuperação, conservação e utilização sustentável dos recursos naturais; buscar a competitividade da agricultura catarinense frente a mercados globalizados, adequando os produtos às exigências dos consumidores; promover a melhoria da qualidade de vida do meio rural e pesqueiro.</t>
  </si>
  <si>
    <t xml:space="preserve">CNPq
Finep
MCTI
FAPESC
MDA
MAPA
SDS
</t>
  </si>
  <si>
    <t>UFSC
CENAD
CPTEC/INPE
CEMADEM
EMBRAPA
IAPAR
FEPAGRO
INMET</t>
  </si>
  <si>
    <t>- Secretaria de Estado da Agricultura e da Pesca</t>
  </si>
  <si>
    <t>Empresa de Pesquisa Agropecuária e Extensão Rural de Santa Catarina</t>
  </si>
  <si>
    <t>048-37219823</t>
  </si>
  <si>
    <t>chefiaens@ens.ufsc.br</t>
  </si>
  <si>
    <t>Ramon Lucas Dalsasso</t>
  </si>
  <si>
    <t>(48) 3721-9992</t>
  </si>
  <si>
    <t>Regina Rodrigues</t>
  </si>
  <si>
    <t>http://www.ens.ufsc.br/principal/index.php</t>
  </si>
  <si>
    <t>- Planejamento e Gestão Ambiental
- Caracterização, monitoramento e controle da poluição ambiental
- Sistemas participativos</t>
  </si>
  <si>
    <t>Responsável pela sub-rede "Desastres Naturais" da Rede Clima</t>
  </si>
  <si>
    <t>Desenvolvimento de atividades de ensino, pesquisa e extensão, buscando respostas para os problemas ambientais e contribuindo para o desenvolvimento sustentável regional e nacional.</t>
  </si>
  <si>
    <t xml:space="preserve">Embrapa - Empresa Brasileira de Pesquisa Agropecuária
Ibama - Instituto Brasileiro do Meio Ambiente e dos Recursos Renováveis
Fatma - Fundação do Meio Ambiente (SC)
Casan - Companhia Catarinense de Águas e Saneamento
Epagri - Empresa de Pesquisa Agropecuária e Extensão Rural de Santa Catarina
Setor Privado
</t>
  </si>
  <si>
    <t>UFSC - Universidade Federal de Santa Catarina</t>
  </si>
  <si>
    <t>Departamento de Engenharia Sanitária e Ambiental</t>
  </si>
  <si>
    <t>19- 32115805</t>
  </si>
  <si>
    <t>giampaolo.pellegrino@embrapa.br</t>
  </si>
  <si>
    <t>Giampaolo Pellegrino</t>
  </si>
  <si>
    <t>19 – 32115800</t>
  </si>
  <si>
    <t>eduardo.assad@embrapa.br</t>
  </si>
  <si>
    <t>http://www.embrapa.br/#</t>
  </si>
  <si>
    <t>- Agricultura; Agroenergia; Agroindústria e Tecnologia de Alimentos; Biotecnologia e Nanotecnologia; Florestas e Silvicultura; Geoprocessamento e Sencoriamento Remoto; Informação e Comunicação; Meio ambiente, Recursos Genéticos e Recursos Naturais; Produção Animal; Transferência de Tecnologia e Desenvolvimento Social</t>
  </si>
  <si>
    <t>- Ampliar o esforço de pesquisa e desenvolvimento para adaptação dos sistemas produtivos e mitigação dos impactos previstos nos cenários das mudanças climáticas
- Intensificar a pesquisa no sentido de aperfeiçoar sistemas de produção e adaptar variedades e cultivares a estresses bióticos e abióticos e a novos ambientes de produção, diante dos possíveis impactos causados pelas mudanças climáticas
- Aumentar a eficiência dos sistemas de produção, para diminuir as emissões de carbono e gases de efeito estufa
- Promover a organização das informações disponíveis da base de recursos naturais dos biomas brasileiros, como solos, águas, clima e biodiversidade, com vistas à modelagem de possíveis sistemas produtivos</t>
  </si>
  <si>
    <t>Viabilizar soluções de pesquisa, desenvolvimento e inovação para a sustentablidade da agricultura.</t>
  </si>
  <si>
    <t xml:space="preserve">Governo Federal
BID
BIRD
Embaixadas
FAPESP
CNPq
BNDES
</t>
  </si>
  <si>
    <t>PBMC
Rede Clima
SNPA - Sistema Nacional de Pesquisa Agropecuária (MAPA)
Universidades Brasileiras
FAO; CGIAR; USDA/ARS
NASA, Columbia University - EUA
INRA, CIRAD, IRD, CNRS - França
JICA - Japão</t>
  </si>
  <si>
    <t>As principais unidades da Embrapa que trabalham com Mudanças climáticas possuem trabalhos são: Trigo, Pecuária Sul, Clima Temperado, Uva e Vinho, Suínos e aves, Soja, Milho e Sorgo, Arroz e Feijão, Florestas, Pecuária Oeste, Pantanal, Informática, Meio Ambiente, Pecuária Sudeste, Gado de Corte, Cerrados, Semi-árido, Recursos Genéticos, Agroenergia, Meio Norte, Agrosilvopastoril, Amazônia Ocidental.</t>
  </si>
  <si>
    <t>MAPA - Ministério da Agricultura, Pecuária e Abastecimento</t>
  </si>
  <si>
    <t>Empresa Brasileira de Pesquisa Agropecuária</t>
  </si>
  <si>
    <t>suzanam.ufpe@gmail.com</t>
  </si>
  <si>
    <t>Suzana M.G.L. Montenegro</t>
  </si>
  <si>
    <t>(81) 2126-7921</t>
  </si>
  <si>
    <t>alfredoribeiro@ufpe.br</t>
  </si>
  <si>
    <t>Alfredo Ribeiro Neto</t>
  </si>
  <si>
    <t>(81) 3454-0482 ou 3184-2518</t>
  </si>
  <si>
    <t>almir.cirilo@gmail.com</t>
  </si>
  <si>
    <t>José Almir Cirilo</t>
  </si>
  <si>
    <t>http://www.ctg.ufpe.br/</t>
  </si>
  <si>
    <t>- Recursos Hídricos
- Modelagem Hidrológica
- Clima e Recursos Hídricos
- Sistemas de Informações Geográficas
- Sensoriamento remoto aplicado à Recursos Hídricos
- Águas subterrâneas
- Gestão dos Recursos Hídricos</t>
  </si>
  <si>
    <t>Sub-rede "Recursos Hídricos" da Rede Clima</t>
  </si>
  <si>
    <t xml:space="preserve">FINEP
CNPq
FACEPE
CAPES
</t>
  </si>
  <si>
    <t xml:space="preserve">INPE - Instituto Nacional de Pesquisas Espaciais
INPA - Instituto Nacional de Pesquisas de Amazônia
UFC - Universidade Federal do Ceará
UFV - Universidade Federal de Viçosa
UFRGS - Universidade Federal do Rio Grande do Sul
</t>
  </si>
  <si>
    <t>Universidade Federal de Pernambuco</t>
  </si>
  <si>
    <t>Centro de Tecnologia e Geociências da Universidade Federal de Pernambuco</t>
  </si>
  <si>
    <t>(12) 3186-8499</t>
  </si>
  <si>
    <t>osvaldo.moraes@cptec.inpe.br</t>
  </si>
  <si>
    <t>Osvaldo Luiz Leal de Moraes</t>
  </si>
  <si>
    <t>http://www.cptec.inpe.br/</t>
  </si>
  <si>
    <t>- Previsão de Tempo e Clima
- Modelagem numérica
- Satélites
 - Queimadas
- Qualidade do ar
- Energia
- Ondas</t>
  </si>
  <si>
    <t>Previsão numérica de tempo e clima da América Latina, fornecendo previsões de tempo de curto e médio prazos e climáticas de alta precisão, além de dominar técnicas de modelagem numérica da atmosfera e dos oceanos para prever condições futuras.</t>
  </si>
  <si>
    <t xml:space="preserve">FAPESP - Fundação de Amparo à Pesquisa do Estado de São Paulo
</t>
  </si>
  <si>
    <t xml:space="preserve">CCST - Centro de Ciência do Sistema Terrestre
</t>
  </si>
  <si>
    <t>INPE - Instituto Nacional de Pesquisas Espaciais</t>
  </si>
  <si>
    <t>CPTEC</t>
  </si>
  <si>
    <t>Centro de Previsão de Tempo e Estudos Climáticos</t>
  </si>
  <si>
    <t>http://www.cprm.gov.br/</t>
  </si>
  <si>
    <t>- Levantamento Geológico
- Levantamento Geofísico
- Levantamento Geoquímico
- Levantamento Hidrológico
- Levantamento Hidrogeológico
- Levantamento de Informações para Gestão Territorial
- Gestão e Divulgação de Informações Geológicas e Hidrológicas</t>
  </si>
  <si>
    <t>Gerar e difundir o conhecimento geológico e hidrológico básico necessário para o desenvolvimento sustentável do Brasil</t>
  </si>
  <si>
    <t>- Ministério de Minas e Energia</t>
  </si>
  <si>
    <t>CPRM</t>
  </si>
  <si>
    <t>CPRM - Serviço Geológico do Brasil</t>
  </si>
  <si>
    <t>(21) 2562-8805</t>
  </si>
  <si>
    <t>emilio@ppe.ufrj.br</t>
  </si>
  <si>
    <t>Emílio Lèbre La Rovere</t>
  </si>
  <si>
    <t>21 25627022</t>
  </si>
  <si>
    <t>21 25628761</t>
  </si>
  <si>
    <t>roberto@ppe.ufrj.br</t>
  </si>
  <si>
    <t>Roberto Schaeffer</t>
  </si>
  <si>
    <t>www.lima.coppe.ufrj.br
adaptasertao.net
ella.practicalaction.org</t>
  </si>
  <si>
    <t>http://www.coppe.ufrj.br</t>
  </si>
  <si>
    <t>- Energias Renováveis
- Adaptação sustentável/vulnerabilidade e resiliência socioambiental/climate resilient pathways (CRP)</t>
  </si>
  <si>
    <t>- Sub-rede "Energias Renováveis" da Rede Clima
- Produção acadêmica e pesquisa aplicada, buscando a aproximação da academia e da sociedade.
- EbA, CbA, integração de adaptação dentro dos planos de desenvolvimento</t>
  </si>
  <si>
    <t>Produção acadêmica e pesquisa aplicada, buscando a aproximação da academia e da sociedade.</t>
  </si>
  <si>
    <t xml:space="preserve">Empresas privadas, públicas, órgãos federais e estaduais
Banco Mundial
International Climate Initiative (ICI) do Ministério de Meio Ambiente da Alemanha (BMU)
</t>
  </si>
  <si>
    <t xml:space="preserve">Universidade e institutos de pesquisas internacionais - EUA, Europa, China
ICONE (SP)
Petrobras
CAR (Companhia de Desenvolvimento e Ação Regional) (BA)
</t>
  </si>
  <si>
    <t>- Instituto Virtual Internacional de Mudanças Globais
- LIMA - Laboratório Interdisciplinar do Meio Ambiente</t>
  </si>
  <si>
    <t>- UFRJ - Universidade Federal do Rio de Janeiro</t>
  </si>
  <si>
    <t>Instituto Alberto Luiz Coimbra de Pós-Graduação e Pesquisa de Engenharia</t>
  </si>
  <si>
    <t>http://www.congressonacional.leg.br/portal/</t>
  </si>
  <si>
    <t>- Poder Legislativo
- Fiscalização
- Controle</t>
  </si>
  <si>
    <t>Atribuições legislativas, de fiscalização e controle.</t>
  </si>
  <si>
    <t>Congresso Nacional</t>
  </si>
  <si>
    <t>elianearaujo@coepbrasil.org.br</t>
  </si>
  <si>
    <t>Eliane Araujo</t>
  </si>
  <si>
    <t>http://www.coepbrasil.org.br/portal/publico/home.aspx</t>
  </si>
  <si>
    <t>- Erradicação da Miséria
- Meio Ambiente, Clima e Vulnerabilidade
- Participação, Direitos e Cidadania</t>
  </si>
  <si>
    <t>- Coordena o Grupo de Trabalho Mudanças Climáticas, Pobreza e Desigualdades do Fórum Brasileiro de Mudanças Climáticas
- Articulou e criou o Programa Mudanças Climáticas e Pobreza, em parceria com o Centro de Referência em Segurança Alimentar (Ceresan)</t>
  </si>
  <si>
    <t>Tem por objetivo reunir empresas para somar esforços na articulação e implementação de ações voltadas para o combate à fome e à miséria.</t>
  </si>
  <si>
    <t xml:space="preserve">CERESAN - Centro de Referência em Segurança Alimentar
IPEA - Instituto de Pesquisas Econômicas Aplicadas
IVIG - Intituto Virtual de Mudanças Globais
FBMC - Fórum Brasileiro de Mudanças Climáticas
</t>
  </si>
  <si>
    <t>Comitê de Entidades no Combate à Fome e pela Vida</t>
  </si>
  <si>
    <t>http://www.cnpq.br/</t>
  </si>
  <si>
    <t>- Fomento</t>
  </si>
  <si>
    <t>Fomentar a pesquisa científica e tecnológica e incentivar a formação de pesquisadores brasileiros. Como órgão de fomento à pesquisa, compete ao CNPq participar na formulação, execução, acompanhamento, avaliação e difusão da Política Nacional de Ciência e Tecnologia.</t>
  </si>
  <si>
    <t>CNPq</t>
  </si>
  <si>
    <t>Conselho Nacional de Desenvolvimento Científico e Tecnológico</t>
  </si>
  <si>
    <t>http://www.portaldaindustria.com.br/</t>
  </si>
  <si>
    <t>- Indústria</t>
  </si>
  <si>
    <t>Representante da indústria brasileira, promove o debate e busca consensos em torno dos grandes temas nacionais, sobretudo os que têm impacto sobre o desempenho da indústria e da economia brasileira. Também estimula a pesquisa, a inovação e o desenvolvimento tecnológico da indústria. Além disso, mantém programas e apoia iniciativas que visam a valorização, a promoção social e a formação profissional do trabalhador.</t>
  </si>
  <si>
    <t>- SESI
- SENAI
- IEL</t>
  </si>
  <si>
    <t>CNI</t>
  </si>
  <si>
    <t>Conselho Nacional da Indústria</t>
  </si>
  <si>
    <t>http://www.mma.gov.br/clima/politica-nacional-sobre-mudanca-do-clima/grupo-executivo-sobre-mudanca-do-clima/comit%C3%AA-interministerial-sobre-mudan%C3%A7as-clim%C3%A1ticas</t>
  </si>
  <si>
    <t>- Elaboração de políticas públicas</t>
  </si>
  <si>
    <t>- orientar a elaboração, a implementação, o monitoramento e a avaliação do Plano Nacional sobre Mudança do Clima;
- propor ações prioritárias a serem implementadas no curto prazo;
- apoiar a articulação internacional  necessária à execução de ações conjuntas, troca de experiências, transferência de tecnologia e capacitação;
- aprovar a instituição de grupos de trabalho para assessorar o Grupo Executivo;
- identificar ações necessárias de pesquisa e desenvolvimento;
- propor orientações para a elaboração e a implementação de plano de comunicação;
- promover a disseminação do Plano Nacional sobre Mudança do Clima na sociedade brasileira;
- propor a revisão periódica do Plano Nacional sobre Mudança do Clima; e
- identificar fontes de recursos para a elaboração, a implementação e o monitoramento do Plano Nacional sobre Mudança do Clima</t>
  </si>
  <si>
    <t>- Casa Civil - MAPA - MCTI - MD - MEC - MF - MI - MS - MC - MRE - MME - MDA - MDIC - MMA - MPOG - MT - Núcleo de Assuntos Estratégicos</t>
  </si>
  <si>
    <t>CIM</t>
  </si>
  <si>
    <t>Comitê Interministerial sobre Mudança do Clima</t>
  </si>
  <si>
    <t>(31) 3261-3889</t>
  </si>
  <si>
    <t>fscarano@conservation.org ou f.scarano@conservacao.org</t>
  </si>
  <si>
    <t>Fabio Rubio Scarano</t>
  </si>
  <si>
    <t>http://www.biodiversityscience.org/portal/server.pt</t>
  </si>
  <si>
    <t>http://www.conservation.org.br/</t>
  </si>
  <si>
    <t>- Política Ambiental
- Ciência
- Agronegócios
- Negócios em Conservação
- Ecoturismo
- Parcerias Coorporativas
- Educação e Articulação Social
- Comunicação</t>
  </si>
  <si>
    <t>Além de participar das discussões sobre a proposta da sociedade civil brasileira para a COP15, e pressionar o governo federal para a definição de políticas nacionais para a mitigação e a adaptação do país às mudanças climáticas, a CI também apóia, em parceria com o GVCes, a proposição de políticas estaduais. No Programa de Política Ambiental o CI atua ativamente identificação de modelos de desenvolvimento sustentável e alternativas econômicas compatíveis com a conservação da biodiversidade.</t>
  </si>
  <si>
    <t>Promover o bem-estar humano, fortalecendo a sociedade no cuidado responsável e sustentável para com a natureza amparada em uma base sólida de ciência, parcerias e experiências de campo.</t>
  </si>
  <si>
    <t xml:space="preserve">Citi Foundation
</t>
  </si>
  <si>
    <t xml:space="preserve">Observatório do Clima
GVCes
FBDS
Fundação Biodiversitas
Sociedade Brasileira de Zoologia
Instituto Terra Brasilis
TNC
</t>
  </si>
  <si>
    <t>CI</t>
  </si>
  <si>
    <t>Conservação Internacional</t>
  </si>
  <si>
    <t>antoniom@cgee.org.br
armagalhaes@gmail.com</t>
  </si>
  <si>
    <t>Antonio Rocha Magalhães</t>
  </si>
  <si>
    <t>http://www.cgee.org.br/</t>
  </si>
  <si>
    <t>- Estudos, análises e avaliações
- Articulação
- Apoio à gestão estratégica do SNCTI
- Disseminação de informação em C,T&amp;I
- Prestar serviços relacionados a sua área de atuação</t>
  </si>
  <si>
    <t>- Promover e realizar estudos e pesquisas prospectivas na área de ciência e tecnologia e suas relações com setores produtivos;
- Promover e realizar atividades de avaliação de estratégias e de impactos econômicos e sociais das políticas, programas e projetos científicos e tecnológicos;
- Difundir informações, experiências e projetos à sociedade;
- Promover a interlocução, articulação e interação dos setores de ciência e tecnologia e produtivo;
- Desenvolver atividades de suporte técnico e logístico a instituições públicas e privadas</t>
  </si>
  <si>
    <t>CGEE</t>
  </si>
  <si>
    <t>Centro de Gestão e Estudos Estratégicos</t>
  </si>
  <si>
    <t>josiferrer@yahoo.com.br
josilenef@cetesbnet.sp.gov.br</t>
  </si>
  <si>
    <t>Josilene Ferrer</t>
  </si>
  <si>
    <t>http://www.cetesb.sp.gov.br/</t>
  </si>
  <si>
    <t>- Ar
- Água
- Solo
- Resíduos Sólidos
- Gerenciamento de Riscos
- Tecnoloogia Ambiental
- Áreas Contaminadas
- Mudanças Climáticas</t>
  </si>
  <si>
    <t>Atribuições relacionadas basicamente a mitigação e elaboração de inventários.</t>
  </si>
  <si>
    <t>Desenvolver e acompanhar a execução das políticas de meio ambiente e de desenvolvimento sustentável, notadamente no âmbito das questões afetas às mudanças climáticas e emissão de poluentes atmosféricos, da avaliação de impacto ambiental, dos resíduos, da prevenção de riscos ambientais graves, da prevenção e controle integrado da poluição, da proteção aos mananciais e da educação ambiental, assegurando a participação e informação da população do Estado de São Paulo.</t>
  </si>
  <si>
    <t xml:space="preserve">IMT - Instituto Mauá de Tecnologia
ICLEI Brasil
Ministério das Relações Exteriores do Reino Unido
Petrobras
OLAGI - Organización Latinoamericana de Gobiernos Intermedios
</t>
  </si>
  <si>
    <t>Governo do Estado de São Paulo</t>
  </si>
  <si>
    <t>Companhia Ambiental do Estado de São Paulo</t>
  </si>
  <si>
    <t>ceresan@ufrrj.br</t>
  </si>
  <si>
    <t>Renato Sérgio Jamil Maluf</t>
  </si>
  <si>
    <t>http://r1.ufrrj.br/cpda/ceresan/</t>
  </si>
  <si>
    <t>- Estratégias de segurança alimentar e nutricional nos planos global, nacional e regional-local, seguidas por governos, atores sociais e organismos internacionais;
- Indicadores de segurança alimentar e nutricional, englobando a avaliação e atualização dos sistemas de informação existentes e a construção de indicadores;
- Observatório de políticas públicas, voltado para o mapeamento e acompanhamento dos programas públicos e para o monitoramento dos respectivos processos decisórios;
- Capacitação em segurança alimentar e nutricional voltada para os aspectos conceituais e técnicos, a formulação de políticas públicas e a participação social.</t>
  </si>
  <si>
    <t>Núcleo de estudos, pesquisa e capacitação voltado para congregar pesquisadores, técnicos, estudantes e outros profissionais interessados nas questões relacionadas com segurança alimentar e nutricional no Brasil e no mundo. Entre seus objetivos estão:
- Analisar, pesquisar e monitorar os diversos aspectos da SAN, incluindo a construção de indicadores e a avaliação de políticas públicas;
- Apoiar e promover a interação entre as atividades de pesquisa e de intervenção relacionadas com a SAN;
- Constituir uma base de dados e um acervo bibliográfico sobre a SAN no Brasil e no exterior, visando a disponibiliza-los para pesquisadores, estudantes, formuladores de políticas públicas e organizações sociais;
- Desenvolver atividades de capacitação e apoiar a elaboração de material didático e outras publicações em SAN.</t>
  </si>
  <si>
    <t xml:space="preserve">DNS/UFF - Departamento de Nutrição Social da Universidade Federal Fluminense
IBASE - Instituto Brasileiro de Análises Sociais e Econômicas
</t>
  </si>
  <si>
    <t>- UFRRJ: Universidade Federal Rural do Rio de Janeiro</t>
  </si>
  <si>
    <t>Centro de Referência em Segurança Alimentar e Nutricional</t>
  </si>
  <si>
    <t>(11) 3091-5363 R:407</t>
  </si>
  <si>
    <t>hugo@usp.br</t>
  </si>
  <si>
    <t>Hugo Tsugunobu Yoshida Yoshizaki</t>
  </si>
  <si>
    <t>http://www.usp.br/imprensa/?p=27928</t>
  </si>
  <si>
    <t>- Mitigação dos efeitos de desastres
- Recuperação de áreas atingidas
- Capacidade de resposta
- Preparação baseada em históricos</t>
  </si>
  <si>
    <t>Integrar pesquisadores da USP que trabalham com prevenção e redução de danos por catástrofes naturais, além de formular mapeamentos de áreas de risco e novos estudos sobre abrigos temporários, manejo de recursos para as vítimas, resíduos decorrentes dos desastres e potenciais novas ameaças, tanto no estado quanto em outras regiões do país. Trabalhar em rede com outros CEPEDs</t>
  </si>
  <si>
    <t xml:space="preserve">MI - Ministério da Integração Nacional
</t>
  </si>
  <si>
    <t>`- IAG
- Poli
- IP
- FAU
- IG
- FSP
- EACH
- FD
- EESC</t>
  </si>
  <si>
    <t>- USP - Universidade de São Paulo
- Defesa Civil do Estado de São Paulo</t>
  </si>
  <si>
    <t>Centro de Estudos e Pesquisas sobre Desastres no Estado de São Paulo</t>
  </si>
  <si>
    <t>(19) 3521-2462</t>
  </si>
  <si>
    <t>avila@cpa.unicamp.br</t>
  </si>
  <si>
    <t>Ana Ávila</t>
  </si>
  <si>
    <t>(19) 3521-2464</t>
  </si>
  <si>
    <t>hilton@cpa.unicamp.br</t>
  </si>
  <si>
    <t>Hilton Silveira Pinto</t>
  </si>
  <si>
    <t>http://www.cpa.unicamp.br/</t>
  </si>
  <si>
    <t>- Agrometeorologia
- Agroclimatologia
- Geotecnologias (com ênfase no sensoriamento remoto aplicado à agricultura)
- Ecofisiologia</t>
  </si>
  <si>
    <t>Juntamente à Embrapa Informática Agropecuária, mantem o sistema Agritempo, fornecendo dados e mapas meteorológicos e climáticos destinados à agricultura, com atualização diária, para todo o Brasil. Também é co-responsável pelo zoneamento de riscos agrícolas no Brasil, um programa transformado em ´política pública do Governo Federal que indica a cada município o que, quando e onde plantar.
Em parceria com o IPMET/UNESP e CPTEC/INPE, o Cepagri está instalando um Radar Meteorológico para monitamento de chuvas no leste de SP e sul de MG.</t>
  </si>
  <si>
    <t>Na área operacional, o CEPAGRI atende as necessidades da população referente ao turismo, defesa civil e transportes, fornecendo dados e informações às instituições oficiais e à imprensa diariamente.</t>
  </si>
  <si>
    <t xml:space="preserve">Embaixadas
CLUA
WRI
FAPESP
CNPq
</t>
  </si>
  <si>
    <t xml:space="preserve">INPE - Instituto Nacional de Pesquisas Espaciais
EPAGRI/FEPAGRI
IAG/USP - Instituto Astronômico e Geofísico
IAPAR - Instituto Agronômico do Paraná
MAPA - Ministério da Agricultura, Pecuária e Abastecimento
MDA - Miinistério do Desenvolvimento Agrário
Embrapa - Empresa Brasileira de Pesquisa Agropecuária
</t>
  </si>
  <si>
    <t>- Embrapa Informática Agropecuária</t>
  </si>
  <si>
    <t>Cepagri</t>
  </si>
  <si>
    <t>Centro de Pesquisas Meteorológicas e Climáticas Aplicadas à Agricultura</t>
  </si>
  <si>
    <t>3214-0600</t>
  </si>
  <si>
    <t>getulio.filho@integracao.gov.br</t>
  </si>
  <si>
    <t>Getulio Filho</t>
  </si>
  <si>
    <t>http://www.mi.gov.br/web/guest/defesa-civil/cenad/apresentacao</t>
  </si>
  <si>
    <t>- Articulação, estratégia, estruturação e melhoria contínua
- Ação permanente de monitoramento, alerta, informação, mobilização e resposta.</t>
  </si>
  <si>
    <t>Gerenciar, com agilidade, ações estratégicas de preparação e resposta a desastres em território nacional e, eventualmente, também no âmbito internacional. Cabe ao CENAD consolidar as informações sobre riscos no país, tais como mapas de áreas de risco de deslizamentos e inundações, além dos dados relativos à ocorrência de desastres naturais e tecnológicos e os danos associados.</t>
  </si>
  <si>
    <t>CEMADEN - Centro Nacional de Monitramento e Alertas de Desastres Naturais
CPRM - Serviço Geológico do Brasil
IBAMA - Instituto Brasileiro do Meio Ambiente e dos Recursos Naturais Renováveis
ANA - Agência Nacional de Águas
ABIN - Agência Brasileira de Inteligência
CPTEC - Centro de Previsão de Tempo e Estudos Climáticos
INMET - Instituto Nacional de Meteorologia
CENSIPAM - Centro Gestor e Operacional do Sistema de Proteção da Amazônia</t>
  </si>
  <si>
    <t>- GADE: Grupo de Apoio a Desastres
- Rener: Rede Nacional de Emergência de Radioamadores</t>
  </si>
  <si>
    <t>MI - Ministério da Integração Nacional</t>
  </si>
  <si>
    <t>Centro Nacional de Gerenciamento de Riscos e Desastres</t>
  </si>
  <si>
    <t>19 3429 4075</t>
  </si>
  <si>
    <t>mmoreira@cena.usp.br</t>
  </si>
  <si>
    <t>Marcelo Zacharias Moreira</t>
  </si>
  <si>
    <t>19 3429 4068</t>
  </si>
  <si>
    <t>pcamargo@cena.usp.br</t>
  </si>
  <si>
    <t>Plinio Barbosa de Camargo</t>
  </si>
  <si>
    <t>19-34294074</t>
  </si>
  <si>
    <t>martinelli@cena.usp.br / lamartinelli50@gmail.com</t>
  </si>
  <si>
    <t>Luiz Antonio Martinelli</t>
  </si>
  <si>
    <t>http://www.cena.usp.br/pt/divisoes-cientificas/dveco-funcionamento-de-ecossistemas-tropicais</t>
  </si>
  <si>
    <t>http://www.cena.usp.br/pt/</t>
  </si>
  <si>
    <t>- Ciclo Biogeoquímico, Ciclo Hidrológico, Alterações dos Ciclos Biogeoquímicos e Hidrológicos em Bacias Hidrográficas
- Dinâmica de Resíduos e Agroquímicos</t>
  </si>
  <si>
    <t>Projetos e Estudos científicos sobre o tema impactos, vulnerabilidades, mitigação</t>
  </si>
  <si>
    <t>Ensino, pesquisa e extensão.</t>
  </si>
  <si>
    <t xml:space="preserve">FAPESP
CNPq
CAPES
</t>
  </si>
  <si>
    <t xml:space="preserve">Universidades nacionais e internacionais
Centros de pesquisa nacionais e internacionais
INPE
</t>
  </si>
  <si>
    <t>- Universidade de São Paulo
- Centro de Energia Nuclear na Agricultura</t>
  </si>
  <si>
    <t>Centro de Energia Nuclear na Agricultura / Divisão de Funcionamento de Ecossistemas Tropicais</t>
  </si>
  <si>
    <t>12- 39456644</t>
  </si>
  <si>
    <t>regina.alvala@cemaden.gov.br</t>
  </si>
  <si>
    <t>Regina Alvalá</t>
  </si>
  <si>
    <t>http://www.cemaden.gov.br/</t>
  </si>
  <si>
    <t>- Desastres Naturais; 
- Hidrologia; 
- Meteorologia; 
- Geologia</t>
  </si>
  <si>
    <t>Desenvolver, testar e implementar um sistema de previsão de desastres naturais em áreas suscetíveis em todo o Brasil. Não só auxilia as ações preventivas, mas possibilita identificar vulnerabilidades no uso e ocupação do solo, com destaque para o planejamento urbano e a instalação de infraestruturas. Atua ainda no aumento da consciência e consequente prontidão da população em risco, induzindo ações efetivas e antecipadas de prevenção e redução de danos.</t>
  </si>
  <si>
    <t>Tem a missão fundamental de monitorar e emitir alertas da provável ocorrência de desastres associados aos fenômenos naturais para os órgãos de Defesa Civil, usando tecnologias modernas de monitoramento e previsões hidrometeorológicas e geodinâmicas. É também missão do CEMADEN promover desenvolvimentos científicos, tecnológicos e inovadores para avançar na qualidade e confiabilidade dos alertas, e na prevenção e mitigação desses desastres.</t>
  </si>
  <si>
    <t xml:space="preserve">MMA/ANA
MIN/CENAD - Ministério da Integração Nacional
MCTI/INPE
MC - Ministérios das Cidades
MD -Ministério da Defesa
IBGE
Companhia de Pesquisa de Recursos Minerais (CPRM)/MME - Ministério de Minas e Energia
</t>
  </si>
  <si>
    <t>- Secretaria de Políticas e Programas de Pesquisas e Desenvolvimento (SEPED)/MCTI</t>
  </si>
  <si>
    <t>Centro Nacional de Monitamento e Alerta de Desastres</t>
  </si>
  <si>
    <t>http://www.caixa.gov.br/</t>
  </si>
  <si>
    <t>- Financiamentos
- Habitação
- Crédito Rural
- Seguros
- Programas Sociais
- Gerenciamento do FGTS, PIS e Seguro-Desemprego</t>
  </si>
  <si>
    <t>- Cobertura de danos físicos aos imóveis financiados pelo programa "Minha Casa Minha Vida" decorrentes de eventos climáticos</t>
  </si>
  <si>
    <t>Empresa 100% pública, a CAIXA exerce um papel fundamental na promoção do desenvolvimento urbano e da justiça social do país, uma vez que prioriza setores como habitação, saneamento básico, infraestrutura e prestação de serviços, contribuindo significativamente para melhorar a vida das pessoas, principalmente as de baixa renda. A CAIXA ainda apoia inúmeras atividades artísticas-culturais, educacionais e desportivas, garantindo um lugar de destaque no dia a dia das pessoas, pois acredita que pode fazer o melhor pelo país e por cada um de seus habitantes.</t>
  </si>
  <si>
    <t>CEF</t>
  </si>
  <si>
    <t>Caixa Econômica Federal</t>
  </si>
  <si>
    <t>domingues.edson@gmail.com</t>
  </si>
  <si>
    <t>Edson Domingues</t>
  </si>
  <si>
    <t>barbieri@cedeplar.ufmg.br</t>
  </si>
  <si>
    <t>Alisson Flavio Barbieri</t>
  </si>
  <si>
    <t>http://web.cedeplar.ufmg.br/cedeplar/site/</t>
  </si>
  <si>
    <t>- Demografia formal
- Desenvolvimento econômico, sistema financeiro e restrição externa
- Distribuilção populacional, espaço e ambiente
- Economia da ciência e da tecnologia
- Economia da cultura
- Economia política contemporânea
- Economia política do desenvolvimento
- Economia da saúde e criminalidade
- Desenvolvimento regional, industrial e tecnológico
- Fecundidade e saúde reprodutiva
- História dos Transportes em Minas Gerais
- Estudos em moeda e território
- Metodologia e história do pensamento econômico
- Mortalidade, morbidade e saúde
- História econômica e demográfica
- População e família
- População e políticas sociais
- Urbanização e cultura
- URBANIZAÇÃO E MEIO AMBIENTE</t>
  </si>
  <si>
    <t>- Participante da sub-rede "Cidades e Urbanização" da Rede Clima</t>
  </si>
  <si>
    <t>Ensino e pesquisa nas áreas de economia e demografia</t>
  </si>
  <si>
    <t xml:space="preserve">CAPES - Coordenação de Aperfeiçoamento de Pessoal de Nível Superior
CNPq - Conselho Nacional de Desenvolvimento Científico e Tecnológico
FINEP - Agência Brasileira de Inovação
FNUAP - Fundo População das Nações Unidas
Fundação Hewlett
Fundação Rockfeller
</t>
  </si>
  <si>
    <t xml:space="preserve">Fiocruz - Fundação Oswaldo Cruz
</t>
  </si>
  <si>
    <t>UFMG - Universidade Federal de Minas Gerais</t>
  </si>
  <si>
    <t>Centro de Desenvolvimento e Planejamento Regional</t>
  </si>
  <si>
    <t>(61) 3107-6000</t>
  </si>
  <si>
    <t>marcel.cds@gmail.com</t>
  </si>
  <si>
    <t>Marcel Burszteyn</t>
  </si>
  <si>
    <t>srodrigues@unb.br ou saulofilhocds@gmail.com</t>
  </si>
  <si>
    <t>Saulo Rodrigues Filho</t>
  </si>
  <si>
    <t>http://www.cds.unb.br/portal2/index.php/pt/</t>
  </si>
  <si>
    <t>- Políticas Públicas, Cultura e Sustentabilidade
- Tecnologia, Consumo e Sustentabilidade
- Território, Meio Ambiente e Sociedade</t>
  </si>
  <si>
    <t>- Sub-rede "Mudanças Climáticas e Desenvolvimento Regional" da Rede Clima</t>
  </si>
  <si>
    <t>Unidade permanente de ensino, pesquisa e extensão da UnB, cuja missão é promover a ética da sustentabilidade, por meio do diálogo entre saberes, da construção do conhecimento e da formação de competências. Seus objetivos estratégicos consistem em:
- Ampliar a atuação nacional e internacional do CDS visando alcançar a excelência acadêmica
- Fortalecer, apoiar e ampliar a produção docente e discente do conhecimento e sua disseminação com ênfase na interdisciplinaridade
- Ampliar a qualidade da formação discente e sua expansão, com ênfase na graduação
- Fortalecer ou criar espaços para a inovação para a construção de sustentabilidades
- Avançar e aperfeiçoar a institucionalidade e o sistema organizacional do CDS</t>
  </si>
  <si>
    <t xml:space="preserve">Banco do Nordeste
FAPEMAT - Fundação de Amparo à Pesquisa do Estado de Mato Grosso
SAE
CNPq
</t>
  </si>
  <si>
    <t xml:space="preserve">COPPE/UFRJ
INPE
UNEMAT
MPEG - Museu Paraense Emilio Goeldi
Univ. Federal do Cariri
Univ. Federal do RN
</t>
  </si>
  <si>
    <t>Ladapt: Laboratório de adaptação que compila os trabalhos do CDS</t>
  </si>
  <si>
    <t>Universidade de Brasília</t>
  </si>
  <si>
    <t>Centro de Desenvolvimento Sustentável</t>
  </si>
  <si>
    <t>gilvan.sampaio@inpe.br</t>
  </si>
  <si>
    <t>Gilvan Sampaio</t>
  </si>
  <si>
    <t>(12) 3186-8464</t>
  </si>
  <si>
    <t>José Antonio Marengo Orsini</t>
  </si>
  <si>
    <t>http://www.ccst.inpe.br/</t>
  </si>
  <si>
    <t>- Cenários Climáticos e Ambientes Futuros
- Hidrologia e Recursos Hídricos e Desastres Naturais
- Sistemas Sociais e Ambientes: análise, síntese e modelagem
- Terra-ME: Ambiente Computacional Multi-paradigma para o desenvolvimento de Modelos Integrados Natureza-Sociedade
- Sistemas Urbanos Padrões de Uso da Terra, Saúde e Ambiente
- Energia de Fontes Renováveis
- Interações Superfície-Biosfera-Atmosfera (SBA)
- Programa PIRATA e Modelagem Acoplada Oceano-Atmosfera
- Eletricidade Atmosférica
- Biogeoquímica Ambiental</t>
  </si>
  <si>
    <t>Gerar conhecimentos interdisciplinares para o desenvolvimento nacional com equidade e para redução dos impactos ambientais no Brasil e no mundo. Fornecer informações técnico-científicas de qualidade para orientar políticas públicas de mitigação e adaptação às mudanças ambientais e globais. Visa expandir a capacidade científica, tecnológica e institucional do Brasil em mudanças globais, com o objetivo de ampliar o conhecimento sobre o processo, identificar os impactos sobre o país e subsidiar políticas públicas de enfrentamento do problema nos planos nacional e internacional. Dentre suas metas estão:
- Gerar cenários de mudanças ambientais globais para os próximos 50 e 100 anos e seus efeitos sobre o território nacional até 2100;
- Desenvolver estudos e análises para subsídio às políticas públicas relacionadas a mudanças globais e ao desenvolvimento socioeconômico;
- Desenvolver produtos e serviços para as demandas decorrentes de estratégias empresariais de desenvolvimento limpo, em particular nos sestores energéticos e do agronegócio.</t>
  </si>
  <si>
    <t xml:space="preserve">Rede Clima
FAPESP
INCT
FINEP
</t>
  </si>
  <si>
    <t xml:space="preserve">Rede Clima - Rede Brasileira de Pesquisas sobre Mudanças Climáticas Globais
OBT - Coordenação Geral de Observação da Terra
INCT para Mudanças Climáticas
PFPMCG - Programa FAPESP de Pesquisa sobre Mudanças Climáticas Globais
CPTEC - Centro de Previsão de Tempo e Estudos Climáticos
</t>
  </si>
  <si>
    <t>- INPE - Instituto Nacional de Pesquisas Espaciais</t>
  </si>
  <si>
    <t>CCST</t>
  </si>
  <si>
    <t>Centro de Ciência do Sistema Terrestre</t>
  </si>
  <si>
    <t>http://www.casacivil.gov.br/</t>
  </si>
  <si>
    <t>- Políticas Públicas</t>
  </si>
  <si>
    <t>À Casa Civil da Presidência da República compete:
I - assistir direta e imediatamente ao Presidente da República no desempenho de suas atribuições, especialmente:
a) na coordenação e na integração das ações do Governo;
b) na verificação prévia da constitucionalidade e legalidade dos atos presidenciais;
c) na análise do mérito, da oportunidade e da compatibilidade das propostas, inclusive das matérias em tramitação no Congresso Nacional, com as diretrizes governamentais;
d) na avaliação e monitoramento da ação governamental e da gestão dos órgãos e entidades da administração pública federal;
II - promover a publicação e a preservação dos atos oficiais.</t>
  </si>
  <si>
    <t>- Imprensa Nacional
- Instituto Nacional de Tecnologia da Informação</t>
  </si>
  <si>
    <t>CasaCivil</t>
  </si>
  <si>
    <t>Casa Civil</t>
  </si>
  <si>
    <t>http://www.bndes.gov.br/SiteBNDES/bndes/bndes_pt/index.html</t>
  </si>
  <si>
    <t>- Agropecuária
- Comércio, Serviços e Turismo
- Cultura
- Desenvolvimento Social e Urbano
- Esporte
- Exportação e Inserção Internacional
- Indústria
- Infraestrutura
- Inovação
- Meio Ambiente
- Mercado de Capitais</t>
  </si>
  <si>
    <t>Principal instrumento de financiamento de longo prazo para a realização de investimentos em todos os segmentos da economia, em uma política que inclui as dimensões social, regional e ambiental. Em seu Planejamento Corporativo 2009/2014, o BNDES elegeu a inovação, o desenvolvimento local e regional e o desenvolvimento socioambiental como os aspectos mais importantes do fomento econômico no contexto atual, e que devem ser promovidos e enfatizados em todos os empreendimentos apoiados pelo Banco.</t>
  </si>
  <si>
    <t>BNDES</t>
  </si>
  <si>
    <t>Banco Nacional de Desenvolvimento Econômico e Social</t>
  </si>
  <si>
    <t>http://www.worldbank.org/projects/P101076/climate-change-adaptation-program?lang=en</t>
  </si>
  <si>
    <t>http://www.worldbank.org/pt/country/brazil</t>
  </si>
  <si>
    <t>- Education
- Health
- Public Administration
- Infrastructure
- Financial and private sector development
- Environmental and Natural resource management</t>
  </si>
  <si>
    <t>The World Bank is a vital source of financial and technical assistance to developing countries around the world. We are not a bank in the ordinary sense but a unique partnership to reduce poverty and support development. We provide low-interest loans, interest-free credits, and grants to developing countries. These support a wide array of investments in such areas as education, health, public administration, infrastructure, financial and private sector development, agriculture, and environmental and natural resource management. Some of our projects are cofinanced with governments, other multilateral institutions, commercial banks, export credit agencies, and private sector investors.</t>
  </si>
  <si>
    <t>- IBRD - The International Bank for Reconstruction and Development
- IDA - The International Development Association
- IFC - The International Finance Corporation
- MIGA - The Multilateral Investment Guarantee Agency
- ICSID - The International Centre for Settlement of Investment Disputes</t>
  </si>
  <si>
    <t>BM</t>
  </si>
  <si>
    <t>Banco Mundial</t>
  </si>
  <si>
    <t>http://www.bbseguros.com.br/alianca/rural.html</t>
  </si>
  <si>
    <t>http://www.bb.com.br/portalbb/home29,8305,8305,0,0,1,6.bb</t>
  </si>
  <si>
    <t>- Seguros Rurais
- Microcrédito
- Fundos de Investimentos Socioambientais</t>
  </si>
  <si>
    <t>Intermediação financeira e serviços que contribuam para o desenvolvimento do país.</t>
  </si>
  <si>
    <t>BB</t>
  </si>
  <si>
    <t>Banco do Brasil</t>
  </si>
  <si>
    <t>natalia.bassi@avina.net</t>
  </si>
  <si>
    <t>Natalia Bassi</t>
  </si>
  <si>
    <t>glaucia.barros@avina.net</t>
  </si>
  <si>
    <t>Glaucia Barros</t>
  </si>
  <si>
    <t>http://www.avina.net/por/acciones-por-pais/brasil/</t>
  </si>
  <si>
    <t>- Cidades Sustentáveis
- Estratégias para o Bioma Amazônia (ações em curso no Brasil)</t>
  </si>
  <si>
    <t>A Avina busca promover e articular processos de incidência em políticas públicas que aproveitem a resiliência como estratégia de adaptação, incentivem modelos da Nova Economia com baixas taxas de emissão de carbono e incorporem uma abordagem transversal perante as mudanças climáticas.</t>
  </si>
  <si>
    <t>A partir da América Latina, impactar o desenvolvimento sustentável, criando condições favoráveis para que atores diversos possam contribuir juntos ao bem comum.</t>
  </si>
  <si>
    <t xml:space="preserve">VIVA Trust
The Ford Foundation
Coca Cola Foundation
BID
Bill &amp; Melinda Gates Foundation
Open Society Foundation
</t>
  </si>
  <si>
    <t xml:space="preserve">Plataforma Climática Latinoamericana (PCL)
UNESCO
Ashoka
Serviço Florestal Brasileiro
Skoll Fundation
</t>
  </si>
  <si>
    <t>Fundação AVINA</t>
  </si>
  <si>
    <t>(81) 2121-7666</t>
  </si>
  <si>
    <t>asa@asabrasil.org.br</t>
  </si>
  <si>
    <t>http://www.asabrasil.org.br/portal/Default.asp</t>
  </si>
  <si>
    <t>- Recursos Hídricos
- Construção de conhecimento agroecológico
- Cooperativas de crédito voltadas para a agricultura familiar e camponesa
- Bancos ou casas de sementes
- Fundos rotativos solidários
- Criação animal
- Educação contextualizada
- Combate à desertificação</t>
  </si>
  <si>
    <t>Fortalecer a sociedade civil na construção de processos participativos para o desenvolvimento sustentável e a convivência com o Semiárido referenciados em valores culturais e de justiça social.</t>
  </si>
  <si>
    <t>rede formada por mil organizações da sociedade civil</t>
  </si>
  <si>
    <t>ASA</t>
  </si>
  <si>
    <t>Articulação Semiárido Brasileiro</t>
  </si>
  <si>
    <t>(61) 2109-5442</t>
  </si>
  <si>
    <t>bruno@ana.gov.br</t>
  </si>
  <si>
    <t>Bruno Pagnoccheschi</t>
  </si>
  <si>
    <t>www.ana.gov.br</t>
  </si>
  <si>
    <t>- Gestão e Planejamento de Recursos Hídricos
- Monitoramento Hidrometeorológico
- Plano de Gestão de Desastres: mapa de inundações
- Comitê de contas ecnômicas da água: impactos econômicos da água
- Monitoramento da Qualidade da água</t>
  </si>
  <si>
    <t>Implementar e coordenar a gestão compartilhada e integrada dos recursos hídricos e regular o acesso a água, promovendo seu uso sustentável em benefício das atuais e futuras gerações. Coordena a implementação da Política Nacional de Recursos Hídricos. Regula também os serviços de irrigação em regime de concessão e de adução de água bruta em corpos d'agua da União.</t>
  </si>
  <si>
    <t xml:space="preserve">PNUMA - Programa das Nações Unidas para o Meio Ambiente
GEF - Global Environment Facility
OEA - Organização dos Estados Americanos
</t>
  </si>
  <si>
    <t xml:space="preserve">CEDEC - Coordenadoria Estadual de Defesa Civil
CNI - Confederação Nacional da Indústria
IBGE - Instituto Brasileiro de Geografia e Estatística
CENAD - Centro Nacional de Gerenciamento de Riscos e Desastres
MMA; MC; MIN; MS
SRH
</t>
  </si>
  <si>
    <t>MMA - Ministério do Meio Ambiente</t>
  </si>
  <si>
    <t>ANA</t>
  </si>
  <si>
    <t>Agência Nacional de Águas</t>
  </si>
  <si>
    <t>http://www.agroconsult.com.br/agroicone/</t>
  </si>
  <si>
    <t>- Negociações e Comércio Internacional
- Segurança Alimentar
- Questões Regulatórias
- Inteligência de Mercados
- Sustentabilidade
- Mudanças do Clima
- Certificações
- Mapeamento e Quantificação de Tecnologias
- Estratégias de Comunicação</t>
  </si>
  <si>
    <t>Análise do agronegócio global; construção de cenários e estudos de impacto e ferramentas para avaliação de sustentabilidade e regularização ambiental; e no desenvolvimento de ferramentas quantitativas para desenho de cenários de longo prazo</t>
  </si>
  <si>
    <t>- Plataforma Agro</t>
  </si>
  <si>
    <t>Agroicone</t>
  </si>
  <si>
    <t>Telefone3</t>
  </si>
  <si>
    <t>Email3</t>
  </si>
  <si>
    <t>Nome3</t>
  </si>
  <si>
    <t>Telefone2</t>
  </si>
  <si>
    <t>Email2</t>
  </si>
  <si>
    <t>Nome2</t>
  </si>
  <si>
    <t>Telefone1</t>
  </si>
  <si>
    <t>Email1</t>
  </si>
  <si>
    <t>Nome1</t>
  </si>
  <si>
    <t>Site</t>
  </si>
  <si>
    <t>Natureza do Ator</t>
  </si>
  <si>
    <t>Sigla</t>
  </si>
  <si>
    <t>Ator</t>
  </si>
  <si>
    <t>Informações</t>
  </si>
  <si>
    <t>Atuação</t>
  </si>
  <si>
    <t>Parceiros</t>
  </si>
  <si>
    <t>Vínculo Institucional</t>
  </si>
  <si>
    <t>Monit Avalia</t>
  </si>
  <si>
    <t>Planejamento/Implementação</t>
  </si>
  <si>
    <t>ocultar</t>
  </si>
  <si>
    <t>Abrangência Espacial</t>
  </si>
  <si>
    <t>Ações - O que o ator faz - dentro de cada componente</t>
  </si>
  <si>
    <t>Componenente do Processo de Adaptação</t>
  </si>
  <si>
    <r>
      <t xml:space="preserve">INSTRUÇÕES clique </t>
    </r>
    <r>
      <rPr>
        <i/>
        <u/>
        <sz val="20"/>
        <color theme="0"/>
        <rFont val="Calibri"/>
        <family val="2"/>
      </rPr>
      <t>aqui</t>
    </r>
  </si>
  <si>
    <t>Total</t>
  </si>
  <si>
    <t>ONG</t>
  </si>
  <si>
    <t>GRÁFICOS:</t>
  </si>
  <si>
    <t>Biomas/ Ecossistemas</t>
  </si>
  <si>
    <t>Trabalha com ferramentas como ACB, multicritérios, indicadores, etc.</t>
  </si>
  <si>
    <t>Atores analisados</t>
  </si>
  <si>
    <t>3) Colar apenas valores.</t>
  </si>
  <si>
    <t>2) Ir para a primeira linha vazia na base de dados (primeira linha após a última preenchida). Selecionar a linha inteira clicando no cabeçalho da linha;</t>
  </si>
  <si>
    <t>1) Copiar a linha com as respostas abaixo (apenas a linha de respostas, sem a linha do cabeçalho). Basta clicar no número (cabeçalho) da linha e Crtl+C;</t>
  </si>
  <si>
    <t>Instruções para incluir novo ator na base de dados</t>
  </si>
  <si>
    <t>Sites e Outras informações</t>
  </si>
  <si>
    <t>...</t>
  </si>
  <si>
    <t>Parceiro 2</t>
  </si>
  <si>
    <t>Parceiro 1</t>
  </si>
  <si>
    <t>Preencher</t>
  </si>
  <si>
    <t>Trata de aspectos econômicos da impactos/vul./adaptação</t>
  </si>
  <si>
    <t>Produz avaliações de impactos e vulnerabilidades</t>
  </si>
  <si>
    <t>Monitoramento e Avaliação</t>
  </si>
  <si>
    <t>Municipal</t>
  </si>
  <si>
    <t>Organização 2</t>
  </si>
  <si>
    <t>Organização 1</t>
  </si>
  <si>
    <t>Natureza</t>
  </si>
  <si>
    <t>Nome</t>
  </si>
  <si>
    <t>PREENCHER TODOS CAMPOS EM AZUL CLARO</t>
  </si>
  <si>
    <t>O</t>
  </si>
  <si>
    <t>Monitora a eficácia, eficiência e efetividade das medidas adaptativas</t>
  </si>
  <si>
    <t>M</t>
  </si>
  <si>
    <t>P I</t>
  </si>
  <si>
    <t>A</t>
  </si>
  <si>
    <t>Zonas Costeiras</t>
  </si>
  <si>
    <t>Hemisfério Sul</t>
  </si>
  <si>
    <t>Biomas</t>
  </si>
  <si>
    <t>Artigos</t>
  </si>
  <si>
    <t>Regional</t>
  </si>
  <si>
    <t>Região N NE CO SE S</t>
  </si>
  <si>
    <t>Teses</t>
  </si>
  <si>
    <t>Governo Municipal</t>
  </si>
  <si>
    <t>Relatórios</t>
  </si>
  <si>
    <t>Projetos ou Iniciativas</t>
  </si>
  <si>
    <t>Tipo de estudo</t>
  </si>
  <si>
    <t>Recorte espacial utilizado</t>
  </si>
  <si>
    <t>Abrangência espacial:</t>
  </si>
  <si>
    <t>Componente respectivo da ação</t>
  </si>
  <si>
    <t>Principal componente da adaptação em que atua:</t>
  </si>
  <si>
    <t>Natureza do ator</t>
  </si>
  <si>
    <t>Aba CONSULTA ATOR - Para visualizar um único ator e todas suas informações levantadas.
Aba BASE ATORES - Ferramenta de busca para facilitar a localização de atores segundo critérios pré-determinados. Base de dados para análises diversas.
Aba ANÁLISE ATORES - Análises agregadas e gráficos.
Aba INCLUIR ATOR - Aba oculta, para inserir novos atores.
Para visualização ideal o zoom deve estar em 90%; cabeçalhos/títulos ocultos; e menu superior oculto.
Esta ferramenta foi entregue anexa a um Relatório que contém um tutorial de uso.</t>
  </si>
  <si>
    <t>Atores Vs Ações</t>
  </si>
  <si>
    <t>Número de Atores analizados e Abrangencia Espacial</t>
  </si>
  <si>
    <t>Atores Vs Componentes do Processo (instruções no comentário)</t>
  </si>
  <si>
    <t>Componentes do Processo Vs Atores</t>
  </si>
  <si>
    <t>Avina</t>
  </si>
  <si>
    <t>CDS/UNB</t>
  </si>
  <si>
    <t>Cedeplar/UFMG</t>
  </si>
  <si>
    <t>Cemaden</t>
  </si>
  <si>
    <t>Cena/USP</t>
  </si>
  <si>
    <t>Cenad</t>
  </si>
  <si>
    <t>Ceped/USP</t>
  </si>
  <si>
    <t>Ceresan/UFRRJ</t>
  </si>
  <si>
    <t>Cetesb-SP</t>
  </si>
  <si>
    <t>Coep</t>
  </si>
  <si>
    <t>Coppe/UFRJ</t>
  </si>
  <si>
    <t>CTG/UFPE</t>
  </si>
  <si>
    <t>Embrapa</t>
  </si>
  <si>
    <t>Epagri-SC</t>
  </si>
  <si>
    <t>Fapesp-SP</t>
  </si>
  <si>
    <t>FEA/USP</t>
  </si>
  <si>
    <t>Feam-MG</t>
  </si>
  <si>
    <t>Fepagro-RS</t>
  </si>
  <si>
    <t>Finep</t>
  </si>
  <si>
    <t>Fiocruz</t>
  </si>
  <si>
    <t>Funai</t>
  </si>
  <si>
    <t>Funbio</t>
  </si>
  <si>
    <t>Funceme-CE</t>
  </si>
  <si>
    <t>Gvces/FGV</t>
  </si>
  <si>
    <t>IAC-SP</t>
  </si>
  <si>
    <t>IAG/USP</t>
  </si>
  <si>
    <t>IB/Unicamp</t>
  </si>
  <si>
    <t>Ibama</t>
  </si>
  <si>
    <t>Imazon</t>
  </si>
  <si>
    <t>Incline/USP</t>
  </si>
  <si>
    <t>INCT/MC</t>
  </si>
  <si>
    <t>Inpa</t>
  </si>
  <si>
    <t>Inpe</t>
  </si>
  <si>
    <t>Insa</t>
  </si>
  <si>
    <t>IO/FURG</t>
  </si>
  <si>
    <t>IPA-PE</t>
  </si>
  <si>
    <t>Ipam</t>
  </si>
  <si>
    <t>Ipea</t>
  </si>
  <si>
    <t>IPT-SP</t>
  </si>
  <si>
    <t>Itep-PE</t>
  </si>
  <si>
    <t>Labomar/UFC</t>
  </si>
  <si>
    <t>Mapa</t>
  </si>
  <si>
    <t>Nepo/Unicamp</t>
  </si>
  <si>
    <t>Numavan/UFSC</t>
  </si>
  <si>
    <t>ENS/UFSC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</si>
</sst>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_-;\-* #,##0.00\ _€_-;_-* &quot;-&quot;??\ _€_-;_-@_-"/>
    <numFmt numFmtId="165" formatCode="0.0%"/>
    <numFmt numFmtId="166" formatCode="_-* #,##0\ _€_-;\-* #,##0\ _€_-;_-* &quot;-&quot;??\ _€_-;_-@_-"/>
  </numFmts>
  <fonts count="43" x14ac:knownFonts="1">
    <font>
      <sz val="11"/>
      <color rgb="FF000000"/>
      <name val="Calibri"/>
      <family val="2"/>
      <charset val="1"/>
    </font>
    <font>
      <sz val="11"/>
      <color theme="1"/>
      <name val="Calibri"/>
      <family val="2"/>
      <scheme val="minor"/>
    </font>
    <font>
      <sz val="11"/>
      <color rgb="FF000000"/>
      <name val="Calibri"/>
      <family val="2"/>
      <charset val="1"/>
    </font>
    <font>
      <sz val="10"/>
      <color rgb="FF000000"/>
      <name val="Calibri"/>
      <family val="2"/>
      <charset val="1"/>
    </font>
    <font>
      <sz val="10"/>
      <color rgb="FF05245C"/>
      <name val="Calibri"/>
      <family val="2"/>
      <charset val="1"/>
    </font>
    <font>
      <sz val="8"/>
      <color rgb="FF000000"/>
      <name val="Calibri"/>
      <family val="2"/>
      <charset val="1"/>
    </font>
    <font>
      <sz val="8"/>
      <color rgb="FF000000"/>
      <name val="Calibri"/>
      <family val="2"/>
    </font>
    <font>
      <b/>
      <sz val="10"/>
      <color rgb="FF05245C"/>
      <name val="Calibri"/>
      <family val="2"/>
    </font>
    <font>
      <b/>
      <sz val="10"/>
      <color rgb="FFFFFFFF"/>
      <name val="Calibri"/>
      <family val="2"/>
    </font>
    <font>
      <u/>
      <sz val="11"/>
      <color theme="10"/>
      <name val="Calibri"/>
      <family val="2"/>
      <scheme val="minor"/>
    </font>
    <font>
      <u/>
      <sz val="11"/>
      <color indexed="30"/>
      <name val="Calibri"/>
      <family val="2"/>
    </font>
    <font>
      <u/>
      <sz val="11"/>
      <color rgb="FF0000FF"/>
      <name val="Calibri"/>
      <family val="2"/>
      <charset val="1"/>
    </font>
    <font>
      <sz val="9"/>
      <name val="Calibri"/>
      <family val="2"/>
      <charset val="1"/>
    </font>
    <font>
      <sz val="9"/>
      <color rgb="FF000000"/>
      <name val="Calibri"/>
      <family val="2"/>
      <charset val="1"/>
    </font>
    <font>
      <u/>
      <sz val="11"/>
      <color rgb="FF0066CC"/>
      <name val="Calibri"/>
      <family val="2"/>
      <charset val="1"/>
    </font>
    <font>
      <u/>
      <sz val="9"/>
      <name val="Calibri"/>
      <family val="2"/>
      <charset val="1"/>
    </font>
    <font>
      <sz val="9"/>
      <color theme="0"/>
      <name val="Calibri"/>
      <family val="2"/>
      <charset val="1"/>
    </font>
    <font>
      <sz val="9"/>
      <color rgb="FF999980"/>
      <name val="Calibri"/>
      <family val="2"/>
      <charset val="1"/>
    </font>
    <font>
      <sz val="9"/>
      <color theme="0" tint="-0.249977111117893"/>
      <name val="Calibri"/>
      <family val="2"/>
      <charset val="1"/>
    </font>
    <font>
      <sz val="11"/>
      <color theme="0"/>
      <name val="Calibri"/>
      <family val="2"/>
      <charset val="1"/>
    </font>
    <font>
      <b/>
      <sz val="9"/>
      <color theme="0"/>
      <name val="Calibri"/>
      <family val="2"/>
    </font>
    <font>
      <sz val="18"/>
      <color theme="0"/>
      <name val="Calibri"/>
      <family val="2"/>
      <charset val="1"/>
    </font>
    <font>
      <sz val="10"/>
      <color theme="0"/>
      <name val="Calibri"/>
      <family val="2"/>
      <charset val="1"/>
    </font>
    <font>
      <u/>
      <sz val="10"/>
      <color theme="0"/>
      <name val="Calibri"/>
      <family val="2"/>
    </font>
    <font>
      <sz val="8"/>
      <name val="Calibri"/>
      <family val="2"/>
      <scheme val="minor"/>
    </font>
    <font>
      <u/>
      <sz val="8"/>
      <color rgb="FF000000"/>
      <name val="Calibri"/>
      <family val="2"/>
    </font>
    <font>
      <sz val="8"/>
      <name val="Calibri"/>
      <family val="2"/>
    </font>
    <font>
      <sz val="8"/>
      <color theme="1"/>
      <name val="Calibri"/>
      <family val="2"/>
    </font>
    <font>
      <sz val="8"/>
      <color theme="0"/>
      <name val="Calibri"/>
      <family val="2"/>
    </font>
    <font>
      <i/>
      <sz val="20"/>
      <color theme="0"/>
      <name val="Calibri"/>
      <family val="2"/>
    </font>
    <font>
      <i/>
      <u/>
      <sz val="20"/>
      <color theme="0"/>
      <name val="Calibri"/>
      <family val="2"/>
    </font>
    <font>
      <sz val="9"/>
      <color rgb="FF000000"/>
      <name val="Calibri"/>
      <family val="2"/>
    </font>
    <font>
      <b/>
      <sz val="8"/>
      <color rgb="FF000000"/>
      <name val="Calibri"/>
      <family val="2"/>
    </font>
    <font>
      <sz val="9"/>
      <name val="Calibri"/>
      <family val="2"/>
    </font>
    <font>
      <b/>
      <sz val="9"/>
      <color rgb="FF000000"/>
      <name val="Calibri"/>
      <family val="2"/>
    </font>
    <font>
      <sz val="9"/>
      <color theme="0"/>
      <name val="Calibri"/>
      <family val="2"/>
    </font>
    <font>
      <sz val="9"/>
      <color theme="1"/>
      <name val="Calibri"/>
      <family val="2"/>
    </font>
    <font>
      <i/>
      <sz val="9"/>
      <color theme="0"/>
      <name val="Calibri"/>
      <family val="2"/>
    </font>
    <font>
      <sz val="9"/>
      <color indexed="81"/>
      <name val="Tahoma"/>
      <family val="2"/>
    </font>
    <font>
      <sz val="12"/>
      <name val="Calibri"/>
      <family val="2"/>
      <charset val="1"/>
    </font>
    <font>
      <sz val="16"/>
      <color theme="0"/>
      <name val="Calibri"/>
      <family val="2"/>
      <charset val="1"/>
    </font>
    <font>
      <b/>
      <sz val="10"/>
      <color theme="0"/>
      <name val="Calibri"/>
      <family val="2"/>
      <charset val="1"/>
      <scheme val="minor"/>
    </font>
    <font>
      <b/>
      <sz val="8"/>
      <color theme="0"/>
      <name val="Calibri"/>
      <family val="2"/>
    </font>
  </fonts>
  <fills count="20">
    <fill>
      <patternFill patternType="none"/>
    </fill>
    <fill>
      <patternFill patternType="gray125"/>
    </fill>
    <fill>
      <patternFill patternType="solid">
        <fgColor theme="0"/>
        <bgColor indexed="64"/>
      </patternFill>
    </fill>
    <fill>
      <patternFill patternType="solid">
        <fgColor theme="0"/>
        <bgColor rgb="FFF2F2F2"/>
      </patternFill>
    </fill>
    <fill>
      <patternFill patternType="solid">
        <fgColor rgb="FFFFFFFF"/>
        <bgColor rgb="FFF2F2F2"/>
      </patternFill>
    </fill>
    <fill>
      <patternFill patternType="solid">
        <fgColor rgb="FF05245C"/>
        <bgColor rgb="FF10243E"/>
      </patternFill>
    </fill>
    <fill>
      <patternFill patternType="solid">
        <fgColor theme="6" tint="0.79998168889431442"/>
        <bgColor indexed="64"/>
      </patternFill>
    </fill>
    <fill>
      <patternFill patternType="solid">
        <fgColor theme="3" tint="-0.499984740745262"/>
        <bgColor indexed="64"/>
      </patternFill>
    </fill>
    <fill>
      <patternFill patternType="solid">
        <fgColor theme="6"/>
        <bgColor rgb="FFFF9900"/>
      </patternFill>
    </fill>
    <fill>
      <patternFill patternType="solid">
        <fgColor rgb="FFFFA41D"/>
        <bgColor rgb="FFFFFF00"/>
      </patternFill>
    </fill>
    <fill>
      <patternFill patternType="solid">
        <fgColor rgb="FFFFA41D"/>
        <bgColor rgb="FF808080"/>
      </patternFill>
    </fill>
    <fill>
      <patternFill patternType="solid">
        <fgColor theme="6" tint="-0.499984740745262"/>
        <bgColor rgb="FFFF8080"/>
      </patternFill>
    </fill>
    <fill>
      <patternFill patternType="solid">
        <fgColor rgb="FF946F53"/>
        <bgColor indexed="64"/>
      </patternFill>
    </fill>
    <fill>
      <patternFill patternType="solid">
        <fgColor theme="6"/>
        <bgColor rgb="FFFFFF00"/>
      </patternFill>
    </fill>
    <fill>
      <patternFill patternType="solid">
        <fgColor theme="6" tint="-0.499984740745262"/>
        <bgColor rgb="FF05245C"/>
      </patternFill>
    </fill>
    <fill>
      <patternFill patternType="solid">
        <fgColor theme="4" tint="0.79998168889431442"/>
        <bgColor indexed="64"/>
      </patternFill>
    </fill>
    <fill>
      <patternFill patternType="solid">
        <fgColor rgb="FF00244D"/>
        <bgColor indexed="64"/>
      </patternFill>
    </fill>
    <fill>
      <patternFill patternType="solid">
        <fgColor rgb="FF00244D"/>
        <bgColor rgb="FF0031AD"/>
      </patternFill>
    </fill>
    <fill>
      <patternFill patternType="solid">
        <fgColor rgb="FF05245C"/>
        <bgColor indexed="64"/>
      </patternFill>
    </fill>
    <fill>
      <patternFill patternType="solid">
        <fgColor theme="4"/>
        <bgColor indexed="64"/>
      </patternFill>
    </fill>
  </fills>
  <borders count="5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thin">
        <color auto="1"/>
      </right>
      <top/>
      <bottom style="thin">
        <color indexed="64"/>
      </bottom>
      <diagonal/>
    </border>
    <border>
      <left/>
      <right/>
      <top/>
      <bottom style="thin">
        <color auto="1"/>
      </bottom>
      <diagonal/>
    </border>
    <border>
      <left style="thin">
        <color auto="1"/>
      </left>
      <right/>
      <top/>
      <bottom style="thin">
        <color auto="1"/>
      </bottom>
      <diagonal/>
    </border>
    <border>
      <left style="medium">
        <color indexed="64"/>
      </left>
      <right/>
      <top/>
      <bottom/>
      <diagonal/>
    </border>
    <border>
      <left/>
      <right style="thin">
        <color indexed="64"/>
      </right>
      <top/>
      <bottom/>
      <diagonal/>
    </border>
    <border>
      <left style="thin">
        <color auto="1"/>
      </left>
      <right/>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theme="0" tint="-0.24994659260841701"/>
      </left>
      <right style="medium">
        <color indexed="64"/>
      </right>
      <top/>
      <bottom/>
      <diagonal/>
    </border>
    <border>
      <left style="hair">
        <color theme="0" tint="-0.24994659260841701"/>
      </left>
      <right style="hair">
        <color theme="0" tint="-0.24994659260841701"/>
      </right>
      <top/>
      <bottom/>
      <diagonal/>
    </border>
    <border>
      <left/>
      <right style="hair">
        <color theme="0" tint="-0.24994659260841701"/>
      </right>
      <top/>
      <bottom/>
      <diagonal/>
    </border>
    <border>
      <left style="medium">
        <color indexed="64"/>
      </left>
      <right style="hair">
        <color theme="0" tint="-0.24994659260841701"/>
      </right>
      <top/>
      <bottom/>
      <diagonal/>
    </border>
    <border>
      <left style="hair">
        <color theme="0" tint="-0.24994659260841701"/>
      </left>
      <right/>
      <top/>
      <bottom/>
      <diagonal/>
    </border>
    <border>
      <left style="medium">
        <color indexed="64"/>
      </left>
      <right style="medium">
        <color indexed="64"/>
      </right>
      <top/>
      <bottom/>
      <diagonal/>
    </border>
    <border>
      <left style="hair">
        <color theme="0" tint="-0.24994659260841701"/>
      </left>
      <right style="medium">
        <color indexed="64"/>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style="medium">
        <color indexed="64"/>
      </left>
      <right style="hair">
        <color theme="0" tint="-0.24994659260841701"/>
      </right>
      <top style="hair">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style="medium">
        <color indexed="64"/>
      </left>
      <right style="medium">
        <color indexed="64"/>
      </right>
      <top style="hair">
        <color theme="0" tint="-0.24994659260841701"/>
      </top>
      <bottom style="hair">
        <color theme="0" tint="-0.24994659260841701"/>
      </bottom>
      <diagonal/>
    </border>
    <border>
      <left style="thin">
        <color indexed="64"/>
      </left>
      <right style="hair">
        <color theme="0" tint="-0.24994659260841701"/>
      </right>
      <top style="hair">
        <color theme="0" tint="-0.24994659260841701"/>
      </top>
      <bottom style="hair">
        <color theme="0" tint="-0.24994659260841701"/>
      </bottom>
      <diagonal/>
    </border>
    <border>
      <left style="hair">
        <color theme="0" tint="-0.24994659260841701"/>
      </left>
      <right style="medium">
        <color indexed="64"/>
      </right>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right style="hair">
        <color theme="0" tint="-0.24994659260841701"/>
      </right>
      <top/>
      <bottom style="hair">
        <color theme="0" tint="-0.24994659260841701"/>
      </bottom>
      <diagonal/>
    </border>
    <border>
      <left style="medium">
        <color indexed="64"/>
      </left>
      <right style="hair">
        <color theme="0" tint="-0.24994659260841701"/>
      </right>
      <top/>
      <bottom style="hair">
        <color theme="0" tint="-0.24994659260841701"/>
      </bottom>
      <diagonal/>
    </border>
    <border>
      <left style="hair">
        <color theme="0" tint="-0.24994659260841701"/>
      </left>
      <right/>
      <top/>
      <bottom style="hair">
        <color theme="0" tint="-0.24994659260841701"/>
      </bottom>
      <diagonal/>
    </border>
    <border>
      <left style="medium">
        <color indexed="64"/>
      </left>
      <right style="medium">
        <color indexed="64"/>
      </right>
      <top style="medium">
        <color indexed="64"/>
      </top>
      <bottom style="hair">
        <color theme="0" tint="-0.24994659260841701"/>
      </bottom>
      <diagonal/>
    </border>
    <border>
      <left style="thin">
        <color indexed="64"/>
      </left>
      <right style="hair">
        <color theme="0" tint="-0.24994659260841701"/>
      </right>
      <top/>
      <bottom style="hair">
        <color theme="0" tint="-0.2499465926084170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thin">
        <color auto="1"/>
      </top>
      <bottom/>
      <diagonal/>
    </border>
    <border>
      <left style="medium">
        <color indexed="64"/>
      </left>
      <right style="medium">
        <color indexed="64"/>
      </right>
      <top style="medium">
        <color indexed="64"/>
      </top>
      <bottom/>
      <diagonal/>
    </border>
  </borders>
  <cellStyleXfs count="7">
    <xf numFmtId="0" fontId="0" fillId="0" borderId="0"/>
    <xf numFmtId="164" fontId="2"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 fillId="0" borderId="0"/>
    <xf numFmtId="0" fontId="11" fillId="0" borderId="0"/>
    <xf numFmtId="0" fontId="14" fillId="0" borderId="0"/>
  </cellStyleXfs>
  <cellXfs count="238">
    <xf numFmtId="0" fontId="0" fillId="0" borderId="0" xfId="0"/>
    <xf numFmtId="0" fontId="3" fillId="0" borderId="0" xfId="0" applyFont="1"/>
    <xf numFmtId="0" fontId="3" fillId="2" borderId="0" xfId="0" applyFont="1" applyFill="1"/>
    <xf numFmtId="0" fontId="0" fillId="2" borderId="0" xfId="0" applyFill="1"/>
    <xf numFmtId="0" fontId="3" fillId="3" borderId="0" xfId="0" applyFont="1" applyFill="1"/>
    <xf numFmtId="0" fontId="3" fillId="4" borderId="0" xfId="0" applyFont="1" applyFill="1"/>
    <xf numFmtId="0" fontId="4" fillId="4" borderId="0" xfId="0" applyFont="1" applyFill="1" applyAlignment="1">
      <alignment horizontal="left" wrapText="1"/>
    </xf>
    <xf numFmtId="0" fontId="5" fillId="4" borderId="0" xfId="0" applyFont="1" applyFill="1" applyAlignment="1">
      <alignment horizontal="left" vertical="top" wrapText="1"/>
    </xf>
    <xf numFmtId="0" fontId="5" fillId="4" borderId="0" xfId="0" applyFont="1" applyFill="1" applyAlignment="1">
      <alignment horizontal="left"/>
    </xf>
    <xf numFmtId="0" fontId="4" fillId="4" borderId="0" xfId="0" applyFont="1" applyFill="1" applyAlignment="1">
      <alignment horizontal="left" vertical="top" wrapText="1"/>
    </xf>
    <xf numFmtId="0" fontId="8" fillId="5" borderId="0" xfId="0" applyFont="1" applyFill="1" applyAlignment="1">
      <alignment horizontal="left" vertical="top"/>
    </xf>
    <xf numFmtId="0" fontId="3" fillId="4" borderId="0" xfId="0" applyFont="1" applyFill="1" applyAlignment="1">
      <alignment horizontal="left" vertical="top"/>
    </xf>
    <xf numFmtId="0" fontId="7" fillId="4" borderId="0" xfId="0" applyFont="1" applyFill="1" applyAlignment="1">
      <alignment horizontal="left" wrapText="1"/>
    </xf>
    <xf numFmtId="0" fontId="8" fillId="5" borderId="0" xfId="0" applyFont="1" applyFill="1" applyAlignment="1">
      <alignment vertical="top"/>
    </xf>
    <xf numFmtId="0" fontId="12" fillId="0" borderId="1" xfId="0" applyFont="1" applyFill="1" applyBorder="1"/>
    <xf numFmtId="0" fontId="12" fillId="0" borderId="2" xfId="0" applyFont="1" applyFill="1" applyBorder="1"/>
    <xf numFmtId="0" fontId="12" fillId="0" borderId="3" xfId="0" applyFont="1" applyFill="1" applyBorder="1"/>
    <xf numFmtId="0" fontId="12" fillId="0" borderId="0" xfId="0" applyFont="1" applyFill="1" applyBorder="1" applyAlignment="1">
      <alignment horizontal="left" vertical="top" wrapText="1"/>
    </xf>
    <xf numFmtId="0" fontId="12" fillId="0" borderId="4" xfId="0" applyFont="1" applyFill="1" applyBorder="1"/>
    <xf numFmtId="0" fontId="13" fillId="6" borderId="5" xfId="0" applyFont="1" applyFill="1" applyBorder="1"/>
    <xf numFmtId="0" fontId="13" fillId="6" borderId="6" xfId="0" applyFont="1" applyFill="1" applyBorder="1"/>
    <xf numFmtId="0" fontId="12" fillId="0" borderId="0" xfId="0" applyFont="1" applyFill="1" applyBorder="1"/>
    <xf numFmtId="0" fontId="12" fillId="6" borderId="5" xfId="0" applyFont="1" applyFill="1" applyBorder="1"/>
    <xf numFmtId="0" fontId="12" fillId="6" borderId="7" xfId="0" applyFont="1" applyFill="1" applyBorder="1"/>
    <xf numFmtId="0" fontId="12" fillId="0" borderId="8" xfId="0" applyFont="1" applyFill="1" applyBorder="1"/>
    <xf numFmtId="0" fontId="13" fillId="6" borderId="9" xfId="0" applyFont="1" applyFill="1" applyBorder="1"/>
    <xf numFmtId="0" fontId="13" fillId="6" borderId="0" xfId="0" applyFont="1" applyFill="1" applyBorder="1"/>
    <xf numFmtId="0" fontId="16" fillId="7" borderId="11" xfId="0" applyFont="1" applyFill="1" applyBorder="1" applyAlignment="1">
      <alignment horizontal="center" vertical="center" wrapText="1"/>
    </xf>
    <xf numFmtId="0" fontId="16" fillId="7" borderId="12" xfId="0" applyFont="1" applyFill="1" applyBorder="1" applyAlignment="1">
      <alignment horizontal="center" vertical="center" wrapText="1"/>
    </xf>
    <xf numFmtId="0" fontId="16" fillId="7" borderId="12" xfId="0" applyFont="1" applyFill="1" applyBorder="1" applyAlignment="1">
      <alignment horizontal="center" vertical="center"/>
    </xf>
    <xf numFmtId="0" fontId="16" fillId="7" borderId="13" xfId="0" applyFont="1" applyFill="1" applyBorder="1" applyAlignment="1">
      <alignment horizontal="center" vertical="center" wrapText="1"/>
    </xf>
    <xf numFmtId="0" fontId="16" fillId="7" borderId="14" xfId="0" applyFont="1" applyFill="1" applyBorder="1" applyAlignment="1">
      <alignment horizontal="center" vertical="center"/>
    </xf>
    <xf numFmtId="0" fontId="16" fillId="7" borderId="15" xfId="0" applyFont="1" applyFill="1" applyBorder="1" applyAlignment="1">
      <alignment horizontal="left" vertical="center" wrapText="1"/>
    </xf>
    <xf numFmtId="0" fontId="12" fillId="0" borderId="0" xfId="0" applyFont="1" applyFill="1" applyBorder="1" applyAlignment="1">
      <alignment horizontal="right" vertical="top"/>
    </xf>
    <xf numFmtId="0" fontId="13" fillId="0" borderId="0" xfId="0" applyFont="1" applyBorder="1" applyAlignment="1">
      <alignment vertical="top" wrapText="1"/>
    </xf>
    <xf numFmtId="0" fontId="12" fillId="0" borderId="0" xfId="0" applyFont="1" applyFill="1" applyBorder="1" applyAlignment="1">
      <alignment horizontal="left"/>
    </xf>
    <xf numFmtId="0" fontId="16" fillId="7" borderId="16" xfId="0" applyFont="1" applyFill="1" applyBorder="1" applyAlignment="1">
      <alignment horizontal="center" vertical="center" wrapText="1"/>
    </xf>
    <xf numFmtId="0" fontId="12" fillId="0" borderId="0" xfId="0" applyFont="1" applyFill="1" applyBorder="1" applyAlignment="1">
      <alignment vertical="center"/>
    </xf>
    <xf numFmtId="0" fontId="13" fillId="0" borderId="0" xfId="0" applyFont="1" applyBorder="1" applyAlignment="1">
      <alignment horizontal="left" vertical="top" wrapText="1"/>
    </xf>
    <xf numFmtId="0" fontId="13" fillId="0" borderId="0" xfId="0" applyFont="1" applyBorder="1"/>
    <xf numFmtId="0" fontId="16" fillId="0" borderId="0" xfId="0" applyFont="1" applyBorder="1" applyAlignment="1">
      <alignment horizontal="left" wrapText="1"/>
    </xf>
    <xf numFmtId="0" fontId="17" fillId="0" borderId="0" xfId="0" applyFont="1" applyBorder="1" applyAlignment="1">
      <alignment horizontal="left" vertical="center" wrapText="1"/>
    </xf>
    <xf numFmtId="0" fontId="17" fillId="0" borderId="0" xfId="0" applyFont="1" applyBorder="1" applyAlignment="1">
      <alignment horizontal="center" vertical="center" wrapText="1"/>
    </xf>
    <xf numFmtId="0" fontId="18" fillId="6" borderId="16" xfId="0" applyFont="1" applyFill="1" applyBorder="1" applyAlignment="1">
      <alignment horizontal="left" vertical="center" wrapText="1"/>
    </xf>
    <xf numFmtId="0" fontId="18" fillId="6" borderId="7" xfId="0" applyFont="1" applyFill="1" applyBorder="1" applyAlignment="1">
      <alignment horizontal="center" vertical="center" wrapText="1"/>
    </xf>
    <xf numFmtId="0" fontId="18" fillId="6" borderId="11" xfId="0" applyFont="1" applyFill="1" applyBorder="1" applyAlignment="1">
      <alignment horizontal="left" vertical="center" wrapText="1"/>
    </xf>
    <xf numFmtId="0" fontId="18" fillId="6" borderId="17"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16" fillId="0" borderId="0" xfId="0" applyFont="1" applyBorder="1"/>
    <xf numFmtId="0" fontId="18" fillId="6" borderId="19" xfId="0" applyFont="1" applyFill="1" applyBorder="1"/>
    <xf numFmtId="0" fontId="19" fillId="0" borderId="0" xfId="0" applyFont="1" applyBorder="1"/>
    <xf numFmtId="0" fontId="0" fillId="0" borderId="0" xfId="0" applyBorder="1"/>
    <xf numFmtId="0" fontId="16" fillId="0" borderId="8" xfId="0" applyFont="1" applyBorder="1" applyAlignment="1">
      <alignment horizontal="left" wrapText="1"/>
    </xf>
    <xf numFmtId="0" fontId="16" fillId="0" borderId="0" xfId="0" applyFont="1" applyFill="1" applyBorder="1" applyAlignment="1">
      <alignment horizontal="center" vertical="center" wrapText="1"/>
    </xf>
    <xf numFmtId="0" fontId="0" fillId="0" borderId="4" xfId="0" applyBorder="1"/>
    <xf numFmtId="0" fontId="0" fillId="0" borderId="8" xfId="0" applyBorder="1"/>
    <xf numFmtId="0" fontId="0" fillId="0" borderId="0" xfId="0" applyFill="1"/>
    <xf numFmtId="0" fontId="0" fillId="7" borderId="4" xfId="0" applyFill="1" applyBorder="1"/>
    <xf numFmtId="0" fontId="12" fillId="7" borderId="0" xfId="0" applyFont="1" applyFill="1" applyBorder="1"/>
    <xf numFmtId="0" fontId="16" fillId="7" borderId="0" xfId="0" applyFont="1" applyFill="1" applyBorder="1"/>
    <xf numFmtId="0" fontId="20" fillId="7" borderId="0" xfId="0" applyFont="1" applyFill="1" applyBorder="1" applyAlignment="1">
      <alignment vertical="top"/>
    </xf>
    <xf numFmtId="0" fontId="0" fillId="7" borderId="8" xfId="0" applyFill="1" applyBorder="1"/>
    <xf numFmtId="0" fontId="16" fillId="7" borderId="20" xfId="0" applyFont="1" applyFill="1" applyBorder="1" applyAlignment="1">
      <alignment wrapText="1"/>
    </xf>
    <xf numFmtId="0" fontId="22" fillId="7" borderId="21" xfId="0" applyFont="1" applyFill="1" applyBorder="1" applyAlignment="1">
      <alignment horizontal="left" vertical="center" wrapText="1"/>
    </xf>
    <xf numFmtId="0" fontId="16" fillId="7" borderId="22" xfId="0" applyFont="1" applyFill="1" applyBorder="1" applyAlignment="1" applyProtection="1">
      <alignment horizontal="center" vertical="center" wrapText="1"/>
      <protection locked="0"/>
    </xf>
    <xf numFmtId="0" fontId="6" fillId="0" borderId="0" xfId="0" applyFont="1"/>
    <xf numFmtId="0" fontId="6" fillId="0" borderId="0" xfId="0" applyFont="1" applyBorder="1"/>
    <xf numFmtId="0" fontId="6" fillId="0" borderId="23" xfId="0" applyFont="1" applyBorder="1"/>
    <xf numFmtId="0" fontId="6" fillId="0" borderId="24" xfId="0" applyFont="1" applyBorder="1"/>
    <xf numFmtId="0" fontId="6" fillId="0" borderId="25" xfId="0" applyFont="1" applyBorder="1"/>
    <xf numFmtId="0" fontId="6" fillId="0" borderId="23" xfId="0" applyFont="1" applyBorder="1" applyAlignment="1">
      <alignment horizontal="center"/>
    </xf>
    <xf numFmtId="0" fontId="6" fillId="0" borderId="24" xfId="0" applyFont="1" applyBorder="1" applyAlignment="1">
      <alignment horizontal="center"/>
    </xf>
    <xf numFmtId="0" fontId="6" fillId="0" borderId="26" xfId="0" applyFont="1" applyBorder="1" applyAlignment="1">
      <alignment horizontal="center"/>
    </xf>
    <xf numFmtId="0" fontId="6" fillId="0" borderId="27" xfId="0" applyFont="1" applyBorder="1" applyAlignment="1">
      <alignment horizontal="center"/>
    </xf>
    <xf numFmtId="0" fontId="6" fillId="0" borderId="28" xfId="0" applyFont="1" applyBorder="1"/>
    <xf numFmtId="0" fontId="6" fillId="0" borderId="27" xfId="0" applyFont="1" applyBorder="1"/>
    <xf numFmtId="0" fontId="6" fillId="0" borderId="29" xfId="0" applyFont="1" applyBorder="1" applyAlignment="1">
      <alignment wrapText="1"/>
    </xf>
    <xf numFmtId="0" fontId="6" fillId="0" borderId="30" xfId="0" applyFont="1" applyBorder="1" applyAlignment="1">
      <alignment wrapText="1"/>
    </xf>
    <xf numFmtId="0" fontId="6" fillId="0" borderId="31" xfId="0" applyFont="1" applyBorder="1" applyAlignment="1">
      <alignment wrapText="1"/>
    </xf>
    <xf numFmtId="0" fontId="6" fillId="0" borderId="29" xfId="0" applyFont="1" applyBorder="1" applyAlignment="1">
      <alignment horizontal="center"/>
    </xf>
    <xf numFmtId="0" fontId="6" fillId="0" borderId="30" xfId="0" applyFont="1" applyBorder="1" applyAlignment="1">
      <alignment horizontal="center"/>
    </xf>
    <xf numFmtId="0" fontId="6" fillId="0" borderId="32" xfId="0" applyFont="1" applyBorder="1" applyAlignment="1">
      <alignment horizontal="center"/>
    </xf>
    <xf numFmtId="0" fontId="6" fillId="0" borderId="33" xfId="0" applyFont="1" applyBorder="1" applyAlignment="1">
      <alignment horizontal="center"/>
    </xf>
    <xf numFmtId="0" fontId="24" fillId="0" borderId="34" xfId="4" applyFont="1" applyFill="1" applyBorder="1" applyAlignment="1">
      <alignment horizontal="left" vertical="center" wrapText="1"/>
    </xf>
    <xf numFmtId="0" fontId="6" fillId="0" borderId="33" xfId="0" applyFont="1" applyBorder="1" applyAlignment="1">
      <alignment horizontal="left" vertical="center" wrapText="1"/>
    </xf>
    <xf numFmtId="0" fontId="6" fillId="0" borderId="35" xfId="0" applyFont="1" applyBorder="1" applyAlignment="1">
      <alignment horizontal="left" vertical="center" wrapText="1"/>
    </xf>
    <xf numFmtId="0" fontId="6" fillId="0" borderId="30" xfId="0" quotePrefix="1" applyFont="1" applyBorder="1" applyAlignment="1">
      <alignment wrapText="1"/>
    </xf>
    <xf numFmtId="0" fontId="25" fillId="0" borderId="30" xfId="0" applyFont="1" applyBorder="1" applyAlignment="1">
      <alignment wrapText="1"/>
    </xf>
    <xf numFmtId="0" fontId="6" fillId="0" borderId="36" xfId="0" applyFont="1" applyBorder="1" applyAlignment="1">
      <alignment wrapText="1"/>
    </xf>
    <xf numFmtId="0" fontId="6" fillId="0" borderId="37" xfId="0" applyFont="1" applyBorder="1" applyAlignment="1">
      <alignment wrapText="1"/>
    </xf>
    <xf numFmtId="0" fontId="6" fillId="0" borderId="38" xfId="0" applyFont="1" applyBorder="1" applyAlignment="1">
      <alignment wrapText="1"/>
    </xf>
    <xf numFmtId="0" fontId="6" fillId="0" borderId="36" xfId="0" applyFont="1" applyBorder="1" applyAlignment="1">
      <alignment horizontal="center"/>
    </xf>
    <xf numFmtId="0" fontId="6" fillId="0" borderId="37" xfId="0" applyFont="1" applyBorder="1" applyAlignment="1">
      <alignment horizontal="center"/>
    </xf>
    <xf numFmtId="0" fontId="6" fillId="0" borderId="39" xfId="0" applyFont="1" applyBorder="1" applyAlignment="1">
      <alignment horizontal="center"/>
    </xf>
    <xf numFmtId="0" fontId="6" fillId="0" borderId="40" xfId="0" applyFont="1" applyBorder="1" applyAlignment="1">
      <alignment horizontal="center"/>
    </xf>
    <xf numFmtId="0" fontId="24" fillId="0" borderId="41" xfId="4" applyFont="1" applyFill="1" applyBorder="1" applyAlignment="1">
      <alignment horizontal="left" vertical="center" wrapText="1"/>
    </xf>
    <xf numFmtId="0" fontId="6" fillId="0" borderId="40" xfId="0" applyFont="1" applyBorder="1" applyAlignment="1">
      <alignment horizontal="left" vertical="center" wrapText="1"/>
    </xf>
    <xf numFmtId="0" fontId="6" fillId="0" borderId="42" xfId="0" applyFont="1" applyBorder="1" applyAlignment="1">
      <alignment horizontal="left" vertical="center" wrapText="1"/>
    </xf>
    <xf numFmtId="0" fontId="6" fillId="0" borderId="0" xfId="0" applyFont="1" applyAlignment="1"/>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26" fillId="0" borderId="43" xfId="0" applyFont="1" applyFill="1" applyBorder="1" applyAlignment="1">
      <alignment horizontal="center" vertical="top" textRotation="90" wrapText="1"/>
    </xf>
    <xf numFmtId="0" fontId="26" fillId="0" borderId="43" xfId="0" applyFont="1" applyFill="1" applyBorder="1" applyAlignment="1">
      <alignment horizontal="center" vertical="top" wrapText="1"/>
    </xf>
    <xf numFmtId="0" fontId="26" fillId="8" borderId="45" xfId="0" applyFont="1" applyFill="1" applyBorder="1" applyAlignment="1">
      <alignment horizontal="center" vertical="top" textRotation="90" wrapText="1"/>
    </xf>
    <xf numFmtId="0" fontId="27" fillId="9" borderId="43" xfId="0" applyFont="1" applyFill="1" applyBorder="1" applyAlignment="1">
      <alignment horizontal="center" vertical="top" textRotation="90" wrapText="1"/>
    </xf>
    <xf numFmtId="0" fontId="27" fillId="10" borderId="43" xfId="0" applyFont="1" applyFill="1" applyBorder="1" applyAlignment="1">
      <alignment horizontal="center" vertical="top" textRotation="90" wrapText="1"/>
    </xf>
    <xf numFmtId="0" fontId="26" fillId="11" borderId="43" xfId="0" applyFont="1" applyFill="1" applyBorder="1" applyAlignment="1">
      <alignment horizontal="center" vertical="top" textRotation="90" wrapText="1"/>
    </xf>
    <xf numFmtId="0" fontId="6" fillId="0" borderId="45" xfId="0" applyFont="1" applyBorder="1" applyAlignment="1">
      <alignment horizontal="center" vertical="center" wrapText="1"/>
    </xf>
    <xf numFmtId="0" fontId="26" fillId="13" borderId="43" xfId="0" applyFont="1" applyFill="1" applyBorder="1" applyAlignment="1">
      <alignment horizontal="center" vertical="center" wrapText="1"/>
    </xf>
    <xf numFmtId="0" fontId="31" fillId="0" borderId="0" xfId="0" applyFont="1"/>
    <xf numFmtId="0" fontId="32" fillId="0" borderId="0" xfId="0" applyFont="1" applyFill="1" applyBorder="1"/>
    <xf numFmtId="9" fontId="6" fillId="0" borderId="16" xfId="0" applyNumberFormat="1" applyFont="1" applyBorder="1"/>
    <xf numFmtId="0" fontId="31" fillId="0" borderId="16" xfId="0" applyFont="1" applyBorder="1"/>
    <xf numFmtId="0" fontId="33" fillId="0" borderId="16" xfId="0" applyFont="1" applyFill="1" applyBorder="1" applyAlignment="1">
      <alignment horizontal="center" vertical="top" textRotation="90" wrapText="1"/>
    </xf>
    <xf numFmtId="0" fontId="31" fillId="0" borderId="16" xfId="0" applyFont="1" applyBorder="1" applyAlignment="1">
      <alignment horizontal="center" vertical="center" wrapText="1"/>
    </xf>
    <xf numFmtId="9" fontId="6" fillId="0" borderId="0" xfId="0" applyNumberFormat="1" applyFont="1" applyBorder="1"/>
    <xf numFmtId="0" fontId="31" fillId="0" borderId="0" xfId="0" applyFont="1" applyBorder="1"/>
    <xf numFmtId="165" fontId="6" fillId="0" borderId="16" xfId="0" applyNumberFormat="1" applyFont="1" applyBorder="1"/>
    <xf numFmtId="0" fontId="33" fillId="0" borderId="16" xfId="0" applyFont="1" applyFill="1" applyBorder="1" applyAlignment="1">
      <alignment horizontal="center" vertical="center" wrapText="1"/>
    </xf>
    <xf numFmtId="0" fontId="32" fillId="0" borderId="47" xfId="0" applyFont="1" applyFill="1" applyBorder="1"/>
    <xf numFmtId="0" fontId="32" fillId="0" borderId="48" xfId="0" applyFont="1" applyFill="1" applyBorder="1"/>
    <xf numFmtId="0" fontId="34" fillId="0" borderId="49" xfId="0" applyFont="1" applyBorder="1"/>
    <xf numFmtId="0" fontId="6" fillId="0" borderId="50" xfId="0" applyFont="1" applyFill="1" applyBorder="1"/>
    <xf numFmtId="0" fontId="6" fillId="0" borderId="16" xfId="0" applyFont="1" applyFill="1" applyBorder="1"/>
    <xf numFmtId="0" fontId="32" fillId="0" borderId="16" xfId="0" applyFont="1" applyFill="1" applyBorder="1"/>
    <xf numFmtId="0" fontId="31" fillId="0" borderId="51" xfId="0" applyFont="1" applyBorder="1"/>
    <xf numFmtId="0" fontId="6" fillId="0" borderId="52" xfId="0" applyFont="1" applyFill="1" applyBorder="1"/>
    <xf numFmtId="0" fontId="6" fillId="0" borderId="53" xfId="0" applyFont="1" applyFill="1" applyBorder="1"/>
    <xf numFmtId="0" fontId="32" fillId="0" borderId="53" xfId="0" applyFont="1" applyFill="1" applyBorder="1"/>
    <xf numFmtId="0" fontId="31" fillId="0" borderId="54" xfId="0" applyFont="1" applyBorder="1"/>
    <xf numFmtId="0" fontId="33" fillId="0" borderId="43" xfId="0" applyFont="1" applyFill="1" applyBorder="1" applyAlignment="1">
      <alignment horizontal="center" vertical="top" textRotation="90" wrapText="1"/>
    </xf>
    <xf numFmtId="0" fontId="33" fillId="0" borderId="43" xfId="0" applyFont="1" applyFill="1" applyBorder="1" applyAlignment="1">
      <alignment horizontal="center" vertical="top" wrapText="1"/>
    </xf>
    <xf numFmtId="0" fontId="26" fillId="8" borderId="43" xfId="0" applyFont="1" applyFill="1" applyBorder="1" applyAlignment="1">
      <alignment horizontal="center" vertical="top" textRotation="90" wrapText="1"/>
    </xf>
    <xf numFmtId="0" fontId="33" fillId="0" borderId="55" xfId="0" applyFont="1" applyFill="1" applyBorder="1" applyAlignment="1">
      <alignment horizontal="center" vertical="top" textRotation="90" wrapText="1"/>
    </xf>
    <xf numFmtId="0" fontId="31" fillId="0" borderId="55" xfId="0" applyFont="1" applyBorder="1" applyAlignment="1">
      <alignment horizontal="center" vertical="center" wrapText="1"/>
    </xf>
    <xf numFmtId="0" fontId="33" fillId="13" borderId="43" xfId="0" applyFont="1" applyFill="1" applyBorder="1" applyAlignment="1">
      <alignment horizontal="center" vertical="center" wrapText="1"/>
    </xf>
    <xf numFmtId="0" fontId="36" fillId="7" borderId="1" xfId="0" applyFont="1" applyFill="1" applyBorder="1" applyAlignment="1">
      <alignment vertical="top"/>
    </xf>
    <xf numFmtId="0" fontId="36" fillId="7" borderId="3" xfId="0" applyFont="1" applyFill="1" applyBorder="1" applyAlignment="1">
      <alignment vertical="top"/>
    </xf>
    <xf numFmtId="0" fontId="35" fillId="7" borderId="20" xfId="0" applyFont="1" applyFill="1" applyBorder="1"/>
    <xf numFmtId="0" fontId="37" fillId="7" borderId="22" xfId="0" applyFont="1" applyFill="1" applyBorder="1" applyAlignment="1">
      <alignment horizontal="left" vertical="center"/>
    </xf>
    <xf numFmtId="0" fontId="0" fillId="0" borderId="0" xfId="0" applyNumberFormat="1"/>
    <xf numFmtId="0" fontId="5" fillId="0" borderId="16" xfId="0" applyFont="1" applyBorder="1" applyAlignment="1">
      <alignment horizontal="left" vertical="center"/>
    </xf>
    <xf numFmtId="0" fontId="13" fillId="15" borderId="5" xfId="0" applyFont="1" applyFill="1" applyBorder="1" applyProtection="1">
      <protection locked="0"/>
    </xf>
    <xf numFmtId="0" fontId="13" fillId="15" borderId="6" xfId="0" applyFont="1" applyFill="1" applyBorder="1" applyProtection="1">
      <protection locked="0"/>
    </xf>
    <xf numFmtId="0" fontId="13" fillId="15" borderId="9" xfId="0" applyFont="1" applyFill="1" applyBorder="1" applyProtection="1">
      <protection locked="0"/>
    </xf>
    <xf numFmtId="0" fontId="13" fillId="15" borderId="0" xfId="0" applyFont="1" applyFill="1" applyBorder="1" applyProtection="1">
      <protection locked="0"/>
    </xf>
    <xf numFmtId="0" fontId="13" fillId="15" borderId="14" xfId="0" applyFont="1" applyFill="1" applyBorder="1" applyProtection="1">
      <protection locked="0"/>
    </xf>
    <xf numFmtId="0" fontId="13" fillId="15" borderId="56" xfId="0" applyFont="1" applyFill="1" applyBorder="1" applyProtection="1">
      <protection locked="0"/>
    </xf>
    <xf numFmtId="0" fontId="16" fillId="16" borderId="14" xfId="0" applyFont="1" applyFill="1" applyBorder="1" applyAlignment="1">
      <alignment horizontal="center" vertical="center" wrapText="1"/>
    </xf>
    <xf numFmtId="0" fontId="16" fillId="16" borderId="56" xfId="0" applyFont="1" applyFill="1" applyBorder="1" applyAlignment="1">
      <alignment horizontal="center" vertical="center" wrapText="1"/>
    </xf>
    <xf numFmtId="0" fontId="16" fillId="16" borderId="56" xfId="0" applyFont="1" applyFill="1" applyBorder="1" applyAlignment="1">
      <alignment horizontal="center" vertical="center"/>
    </xf>
    <xf numFmtId="0" fontId="16" fillId="16" borderId="15" xfId="0" applyFont="1" applyFill="1" applyBorder="1" applyAlignment="1">
      <alignment horizontal="center" vertical="center" wrapText="1"/>
    </xf>
    <xf numFmtId="0" fontId="16" fillId="16" borderId="14" xfId="0" applyFont="1" applyFill="1" applyBorder="1" applyAlignment="1">
      <alignment horizontal="center" vertical="center"/>
    </xf>
    <xf numFmtId="0" fontId="16" fillId="16" borderId="56" xfId="0" applyFont="1" applyFill="1" applyBorder="1" applyAlignment="1">
      <alignment horizontal="left" vertical="center" wrapText="1"/>
    </xf>
    <xf numFmtId="0" fontId="16" fillId="16" borderId="15" xfId="0" applyFont="1" applyFill="1" applyBorder="1" applyAlignment="1">
      <alignment horizontal="left" vertical="center" wrapText="1"/>
    </xf>
    <xf numFmtId="0" fontId="13" fillId="15" borderId="17" xfId="0" applyFont="1" applyFill="1" applyBorder="1" applyAlignment="1" applyProtection="1">
      <alignment vertical="top" wrapText="1"/>
      <protection locked="0"/>
    </xf>
    <xf numFmtId="0" fontId="13" fillId="15" borderId="18" xfId="0" applyFont="1" applyFill="1" applyBorder="1" applyAlignment="1" applyProtection="1">
      <alignment vertical="top" wrapText="1"/>
      <protection locked="0"/>
    </xf>
    <xf numFmtId="0" fontId="13" fillId="15" borderId="19" xfId="0" applyFont="1" applyFill="1" applyBorder="1" applyAlignment="1" applyProtection="1">
      <alignment vertical="top" wrapText="1"/>
      <protection locked="0"/>
    </xf>
    <xf numFmtId="0" fontId="16" fillId="17" borderId="16" xfId="0" applyFont="1" applyFill="1" applyBorder="1" applyAlignment="1">
      <alignment horizontal="center" vertical="center" wrapText="1"/>
    </xf>
    <xf numFmtId="0" fontId="13" fillId="0" borderId="0" xfId="0" applyFont="1" applyBorder="1" applyProtection="1">
      <protection locked="0"/>
    </xf>
    <xf numFmtId="0" fontId="16" fillId="0" borderId="0" xfId="0" applyFont="1" applyBorder="1" applyAlignment="1" applyProtection="1">
      <alignment horizontal="left" wrapText="1"/>
      <protection locked="0"/>
    </xf>
    <xf numFmtId="0" fontId="12" fillId="15" borderId="16" xfId="0" applyFont="1" applyFill="1" applyBorder="1" applyAlignment="1" applyProtection="1">
      <alignment horizontal="left" vertical="center" wrapText="1"/>
      <protection locked="0"/>
    </xf>
    <xf numFmtId="0" fontId="12" fillId="0" borderId="0" xfId="0" applyFont="1" applyFill="1" applyBorder="1" applyProtection="1">
      <protection locked="0"/>
    </xf>
    <xf numFmtId="0" fontId="0" fillId="0" borderId="0" xfId="0" applyBorder="1" applyProtection="1">
      <protection locked="0"/>
    </xf>
    <xf numFmtId="166" fontId="16" fillId="0" borderId="8" xfId="1" applyNumberFormat="1" applyFont="1" applyBorder="1" applyAlignment="1" applyProtection="1">
      <alignment horizontal="left" wrapText="1"/>
      <protection locked="0"/>
    </xf>
    <xf numFmtId="0" fontId="16" fillId="0" borderId="0" xfId="0" applyFont="1" applyBorder="1" applyProtection="1">
      <protection locked="0"/>
    </xf>
    <xf numFmtId="0" fontId="16" fillId="0" borderId="8" xfId="0" applyFont="1" applyFill="1" applyBorder="1" applyProtection="1">
      <protection locked="0"/>
    </xf>
    <xf numFmtId="0" fontId="19" fillId="0" borderId="0" xfId="0" applyFont="1" applyBorder="1" applyProtection="1">
      <protection locked="0"/>
    </xf>
    <xf numFmtId="0" fontId="17" fillId="0" borderId="0" xfId="0" applyFont="1" applyBorder="1" applyAlignment="1" applyProtection="1">
      <alignment horizontal="center" vertical="center" wrapText="1"/>
      <protection locked="0"/>
    </xf>
    <xf numFmtId="0" fontId="16" fillId="17" borderId="16"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vertical="center" wrapText="1"/>
      <protection locked="0"/>
    </xf>
    <xf numFmtId="0" fontId="12" fillId="0" borderId="8" xfId="0" applyFont="1" applyFill="1" applyBorder="1" applyProtection="1">
      <protection locked="0"/>
    </xf>
    <xf numFmtId="0" fontId="0" fillId="16" borderId="4" xfId="0" applyFill="1" applyBorder="1"/>
    <xf numFmtId="0" fontId="39" fillId="16" borderId="0" xfId="0" applyFont="1" applyFill="1" applyBorder="1" applyAlignment="1">
      <alignment vertical="center" wrapText="1"/>
    </xf>
    <xf numFmtId="0" fontId="39" fillId="15" borderId="16" xfId="0" applyFont="1" applyFill="1" applyBorder="1" applyAlignment="1" applyProtection="1">
      <alignment vertical="center" wrapText="1"/>
      <protection locked="0"/>
    </xf>
    <xf numFmtId="0" fontId="22" fillId="16" borderId="0" xfId="0" applyFont="1" applyFill="1" applyBorder="1" applyAlignment="1">
      <alignment horizontal="right" vertical="center" wrapText="1"/>
    </xf>
    <xf numFmtId="0" fontId="19" fillId="16" borderId="0" xfId="0" applyFont="1" applyFill="1" applyBorder="1" applyAlignment="1">
      <alignment horizontal="right" vertical="center" wrapText="1"/>
    </xf>
    <xf numFmtId="0" fontId="16" fillId="16" borderId="8" xfId="0" applyFont="1" applyFill="1" applyBorder="1" applyAlignment="1">
      <alignment horizontal="center" vertical="center" wrapText="1"/>
    </xf>
    <xf numFmtId="0" fontId="39" fillId="15" borderId="16" xfId="0" applyFont="1" applyFill="1" applyBorder="1" applyAlignment="1" applyProtection="1">
      <alignment horizontal="left" vertical="center" wrapText="1"/>
      <protection locked="0"/>
    </xf>
    <xf numFmtId="0" fontId="39" fillId="15" borderId="16" xfId="0" applyFont="1" applyFill="1" applyBorder="1" applyAlignment="1" applyProtection="1">
      <alignment vertical="center"/>
      <protection locked="0"/>
    </xf>
    <xf numFmtId="0" fontId="0" fillId="16" borderId="20" xfId="0" applyFill="1" applyBorder="1"/>
    <xf numFmtId="0" fontId="0" fillId="16" borderId="22" xfId="0" applyFill="1" applyBorder="1"/>
    <xf numFmtId="0" fontId="3" fillId="0" borderId="0" xfId="0" applyFont="1" applyAlignment="1">
      <alignment horizontal="center" vertical="center"/>
    </xf>
    <xf numFmtId="0" fontId="41" fillId="18" borderId="57" xfId="4" applyFont="1" applyFill="1" applyBorder="1" applyAlignment="1">
      <alignment horizontal="center" vertical="center" wrapText="1"/>
    </xf>
    <xf numFmtId="0" fontId="22" fillId="19" borderId="16" xfId="0" applyFont="1" applyFill="1" applyBorder="1" applyAlignment="1">
      <alignment horizontal="center" vertical="center" wrapText="1"/>
    </xf>
    <xf numFmtId="0" fontId="42" fillId="7" borderId="0" xfId="0" applyFont="1" applyFill="1" applyBorder="1"/>
    <xf numFmtId="0" fontId="34" fillId="0" borderId="0" xfId="0" applyFont="1"/>
    <xf numFmtId="0" fontId="35" fillId="7" borderId="0" xfId="0" applyFont="1" applyFill="1"/>
    <xf numFmtId="0" fontId="4" fillId="4" borderId="0" xfId="0" quotePrefix="1" applyFont="1" applyFill="1" applyAlignment="1">
      <alignment horizontal="left" vertical="top" wrapText="1"/>
    </xf>
    <xf numFmtId="0" fontId="4" fillId="4" borderId="0" xfId="0" applyFont="1" applyFill="1" applyAlignment="1">
      <alignment horizontal="left" vertical="top" wrapText="1"/>
    </xf>
    <xf numFmtId="0" fontId="21" fillId="7" borderId="21" xfId="0" applyFont="1" applyFill="1" applyBorder="1" applyAlignment="1">
      <alignment horizontal="left" vertical="center" shrinkToFit="1"/>
    </xf>
    <xf numFmtId="0" fontId="18" fillId="6" borderId="15" xfId="0" applyFont="1" applyFill="1" applyBorder="1" applyAlignment="1">
      <alignment horizontal="center" vertical="center" wrapText="1"/>
    </xf>
    <xf numFmtId="0" fontId="18" fillId="6" borderId="10" xfId="0" applyFont="1" applyFill="1" applyBorder="1" applyAlignment="1">
      <alignment horizontal="center" vertical="center" wrapText="1"/>
    </xf>
    <xf numFmtId="0" fontId="5" fillId="6" borderId="19" xfId="0" applyFont="1" applyFill="1" applyBorder="1" applyAlignment="1">
      <alignment horizontal="left" vertical="top" wrapText="1"/>
    </xf>
    <xf numFmtId="0" fontId="5" fillId="6" borderId="18" xfId="0" applyFont="1" applyFill="1" applyBorder="1" applyAlignment="1">
      <alignment horizontal="left" vertical="top" wrapText="1"/>
    </xf>
    <xf numFmtId="0" fontId="5" fillId="6" borderId="17" xfId="0" applyFont="1" applyFill="1" applyBorder="1" applyAlignment="1">
      <alignment horizontal="left" vertical="top" wrapText="1"/>
    </xf>
    <xf numFmtId="0" fontId="18" fillId="6" borderId="7" xfId="0" applyFont="1" applyFill="1" applyBorder="1" applyAlignment="1">
      <alignment horizontal="center" vertical="center" wrapText="1"/>
    </xf>
    <xf numFmtId="0" fontId="15" fillId="6" borderId="10" xfId="6" applyFont="1" applyFill="1" applyBorder="1" applyAlignment="1">
      <alignment horizontal="left"/>
    </xf>
    <xf numFmtId="0" fontId="15" fillId="6" borderId="9" xfId="6" applyFont="1" applyFill="1" applyBorder="1" applyAlignment="1">
      <alignment horizontal="left"/>
    </xf>
    <xf numFmtId="0" fontId="13" fillId="6" borderId="10" xfId="0" applyFont="1" applyFill="1" applyBorder="1" applyAlignment="1">
      <alignment horizontal="left"/>
    </xf>
    <xf numFmtId="0" fontId="13" fillId="6" borderId="0" xfId="0" applyFont="1" applyFill="1" applyBorder="1" applyAlignment="1">
      <alignment horizontal="left"/>
    </xf>
    <xf numFmtId="0" fontId="13" fillId="6" borderId="7" xfId="0" applyFont="1" applyFill="1" applyBorder="1" applyAlignment="1">
      <alignment horizontal="left"/>
    </xf>
    <xf numFmtId="0" fontId="13" fillId="6" borderId="6" xfId="0" applyFont="1" applyFill="1" applyBorder="1" applyAlignment="1">
      <alignment horizontal="left"/>
    </xf>
    <xf numFmtId="0" fontId="13" fillId="6" borderId="16" xfId="0" applyFont="1" applyFill="1" applyBorder="1" applyAlignment="1">
      <alignment horizontal="left" vertical="top" wrapText="1"/>
    </xf>
    <xf numFmtId="0" fontId="28" fillId="7" borderId="43" xfId="0" applyFont="1" applyFill="1" applyBorder="1" applyAlignment="1">
      <alignment horizontal="center" vertical="center" wrapText="1"/>
    </xf>
    <xf numFmtId="0" fontId="28" fillId="7" borderId="45" xfId="0" applyFont="1" applyFill="1" applyBorder="1" applyAlignment="1">
      <alignment horizontal="center" vertical="center"/>
    </xf>
    <xf numFmtId="0" fontId="28" fillId="7" borderId="46" xfId="0" applyFont="1" applyFill="1" applyBorder="1" applyAlignment="1">
      <alignment horizontal="center" vertical="center"/>
    </xf>
    <xf numFmtId="0" fontId="28" fillId="7" borderId="44" xfId="0" applyFont="1" applyFill="1" applyBorder="1" applyAlignment="1">
      <alignment horizontal="center" vertical="center"/>
    </xf>
    <xf numFmtId="0" fontId="29" fillId="7" borderId="22" xfId="0" applyFont="1" applyFill="1" applyBorder="1" applyAlignment="1">
      <alignment horizontal="left" vertical="center"/>
    </xf>
    <xf numFmtId="0" fontId="29" fillId="7" borderId="21" xfId="0" applyFont="1" applyFill="1" applyBorder="1" applyAlignment="1">
      <alignment horizontal="left" vertical="center"/>
    </xf>
    <xf numFmtId="0" fontId="29" fillId="7" borderId="20" xfId="0" applyFont="1" applyFill="1" applyBorder="1" applyAlignment="1">
      <alignment horizontal="left" vertical="center"/>
    </xf>
    <xf numFmtId="0" fontId="29" fillId="7" borderId="3" xfId="0" applyFont="1" applyFill="1" applyBorder="1" applyAlignment="1">
      <alignment horizontal="left" vertical="center"/>
    </xf>
    <xf numFmtId="0" fontId="29" fillId="7" borderId="2" xfId="0" applyFont="1" applyFill="1" applyBorder="1" applyAlignment="1">
      <alignment horizontal="left" vertical="center"/>
    </xf>
    <xf numFmtId="0" fontId="29" fillId="7" borderId="1" xfId="0" applyFont="1" applyFill="1" applyBorder="1" applyAlignment="1">
      <alignment horizontal="left" vertical="center"/>
    </xf>
    <xf numFmtId="0" fontId="28" fillId="7" borderId="43" xfId="0" applyFont="1" applyFill="1" applyBorder="1" applyAlignment="1">
      <alignment horizontal="center" vertical="center"/>
    </xf>
    <xf numFmtId="0" fontId="26" fillId="14" borderId="43" xfId="0" applyFont="1" applyFill="1" applyBorder="1" applyAlignment="1">
      <alignment horizontal="center" vertical="center"/>
    </xf>
    <xf numFmtId="0" fontId="27" fillId="10" borderId="43" xfId="0" applyFont="1" applyFill="1" applyBorder="1" applyAlignment="1">
      <alignment horizontal="center" vertical="center"/>
    </xf>
    <xf numFmtId="0" fontId="26" fillId="12" borderId="43" xfId="0" applyFont="1" applyFill="1" applyBorder="1" applyAlignment="1">
      <alignment horizontal="center" vertical="center" wrapText="1"/>
    </xf>
    <xf numFmtId="0" fontId="35" fillId="7" borderId="44" xfId="0" applyFont="1" applyFill="1" applyBorder="1" applyAlignment="1">
      <alignment horizontal="center" vertical="center" wrapText="1"/>
    </xf>
    <xf numFmtId="0" fontId="35" fillId="7" borderId="43" xfId="0" applyFont="1" applyFill="1" applyBorder="1" applyAlignment="1">
      <alignment horizontal="center" vertical="center" wrapText="1"/>
    </xf>
    <xf numFmtId="0" fontId="35" fillId="7" borderId="43" xfId="0" applyFont="1" applyFill="1" applyBorder="1" applyAlignment="1">
      <alignment horizontal="center" vertical="center"/>
    </xf>
    <xf numFmtId="0" fontId="33" fillId="14" borderId="43" xfId="0" applyFont="1" applyFill="1" applyBorder="1" applyAlignment="1">
      <alignment horizontal="center" vertical="center"/>
    </xf>
    <xf numFmtId="0" fontId="36" fillId="10" borderId="43" xfId="0" applyFont="1" applyFill="1" applyBorder="1" applyAlignment="1">
      <alignment horizontal="center" vertical="center"/>
    </xf>
    <xf numFmtId="0" fontId="33" fillId="12" borderId="43" xfId="0" applyFont="1" applyFill="1" applyBorder="1" applyAlignment="1">
      <alignment horizontal="center" vertical="center" wrapText="1"/>
    </xf>
    <xf numFmtId="0" fontId="13" fillId="15" borderId="7" xfId="0" applyFont="1" applyFill="1" applyBorder="1" applyAlignment="1" applyProtection="1">
      <alignment horizontal="left"/>
      <protection locked="0"/>
    </xf>
    <xf numFmtId="0" fontId="13" fillId="15" borderId="6" xfId="0" applyFont="1" applyFill="1" applyBorder="1" applyAlignment="1" applyProtection="1">
      <alignment horizontal="left"/>
      <protection locked="0"/>
    </xf>
    <xf numFmtId="0" fontId="13" fillId="15" borderId="16" xfId="0" applyFont="1" applyFill="1" applyBorder="1" applyAlignment="1" applyProtection="1">
      <alignment horizontal="left" vertical="top" wrapText="1"/>
      <protection locked="0"/>
    </xf>
    <xf numFmtId="0" fontId="40" fillId="16" borderId="0" xfId="0" applyFont="1" applyFill="1" applyBorder="1" applyAlignment="1">
      <alignment horizontal="left" vertical="center"/>
    </xf>
    <xf numFmtId="0" fontId="15" fillId="15" borderId="15" xfId="6" applyFont="1" applyFill="1" applyBorder="1" applyAlignment="1" applyProtection="1">
      <alignment horizontal="left"/>
      <protection locked="0"/>
    </xf>
    <xf numFmtId="0" fontId="15" fillId="15" borderId="56" xfId="6" applyFont="1" applyFill="1" applyBorder="1" applyAlignment="1" applyProtection="1">
      <alignment horizontal="left"/>
      <protection locked="0"/>
    </xf>
    <xf numFmtId="0" fontId="15" fillId="15" borderId="14" xfId="6" applyFont="1" applyFill="1" applyBorder="1" applyAlignment="1" applyProtection="1">
      <alignment horizontal="left"/>
      <protection locked="0"/>
    </xf>
    <xf numFmtId="0" fontId="15" fillId="15" borderId="7" xfId="6" applyFont="1" applyFill="1" applyBorder="1" applyAlignment="1" applyProtection="1">
      <alignment horizontal="left"/>
      <protection locked="0"/>
    </xf>
    <xf numFmtId="0" fontId="15" fillId="15" borderId="6" xfId="6" applyFont="1" applyFill="1" applyBorder="1" applyAlignment="1" applyProtection="1">
      <alignment horizontal="left"/>
      <protection locked="0"/>
    </xf>
    <xf numFmtId="0" fontId="15" fillId="15" borderId="5" xfId="6" applyFont="1" applyFill="1" applyBorder="1" applyAlignment="1" applyProtection="1">
      <alignment horizontal="left"/>
      <protection locked="0"/>
    </xf>
    <xf numFmtId="0" fontId="13" fillId="15" borderId="15" xfId="0" applyFont="1" applyFill="1" applyBorder="1" applyAlignment="1" applyProtection="1">
      <alignment horizontal="left"/>
      <protection locked="0"/>
    </xf>
    <xf numFmtId="0" fontId="13" fillId="15" borderId="56" xfId="0" applyFont="1" applyFill="1" applyBorder="1" applyAlignment="1" applyProtection="1">
      <alignment horizontal="left"/>
      <protection locked="0"/>
    </xf>
    <xf numFmtId="0" fontId="13" fillId="15" borderId="10" xfId="0" applyFont="1" applyFill="1" applyBorder="1" applyAlignment="1" applyProtection="1">
      <alignment horizontal="left"/>
      <protection locked="0"/>
    </xf>
    <xf numFmtId="0" fontId="13" fillId="15" borderId="0" xfId="0" applyFont="1" applyFill="1" applyBorder="1" applyAlignment="1" applyProtection="1">
      <alignment horizontal="left"/>
      <protection locked="0"/>
    </xf>
  </cellXfs>
  <cellStyles count="7">
    <cellStyle name="Comma" xfId="1" builtinId="3"/>
    <cellStyle name="Hiperlink 2" xfId="2"/>
    <cellStyle name="Hyperlink" xfId="6" builtinId="8"/>
    <cellStyle name="Hyperlink 2" xfId="3"/>
    <cellStyle name="Normal" xfId="0" builtinId="0"/>
    <cellStyle name="Normal 2" xfId="4"/>
    <cellStyle name="TableStyleLight1" xfId="5"/>
  </cellStyles>
  <dxfs count="21">
    <dxf>
      <font>
        <color auto="1"/>
      </font>
      <fill>
        <patternFill>
          <bgColor rgb="FFFFBF00"/>
        </patternFill>
      </fill>
    </dxf>
    <dxf>
      <fill>
        <patternFill>
          <bgColor theme="4" tint="0.59996337778862885"/>
        </patternFill>
      </fill>
    </dxf>
    <dxf>
      <fill>
        <patternFill>
          <bgColor theme="3" tint="0.59996337778862885"/>
        </patternFill>
      </fill>
    </dxf>
    <dxf>
      <fill>
        <patternFill>
          <bgColor theme="4" tint="0.79998168889431442"/>
        </patternFill>
      </fill>
    </dxf>
    <dxf>
      <fill>
        <patternFill>
          <bgColor theme="3" tint="0.79998168889431442"/>
        </patternFill>
      </fill>
    </dxf>
    <dxf>
      <fill>
        <patternFill>
          <bgColor theme="8" tint="0.79998168889431442"/>
        </patternFill>
      </fill>
    </dxf>
    <dxf>
      <fill>
        <patternFill>
          <bgColor theme="8" tint="0.79998168889431442"/>
        </patternFill>
      </fill>
    </dxf>
    <dxf>
      <font>
        <color auto="1"/>
      </font>
      <fill>
        <patternFill>
          <bgColor rgb="FFC7E5F8"/>
        </patternFill>
      </fill>
    </dxf>
    <dxf>
      <font>
        <color rgb="FFC7E5F8"/>
      </font>
      <fill>
        <patternFill>
          <bgColor rgb="FFC7E5F8"/>
        </patternFill>
      </fill>
    </dxf>
    <dxf>
      <font>
        <color rgb="FF946F53"/>
      </font>
      <fill>
        <patternFill>
          <bgColor rgb="FF946F53"/>
        </patternFill>
      </fill>
    </dxf>
    <dxf>
      <font>
        <color theme="6"/>
      </font>
      <fill>
        <patternFill>
          <bgColor theme="6"/>
        </patternFill>
      </fill>
    </dxf>
    <dxf>
      <font>
        <color rgb="FFFFA41D"/>
      </font>
      <fill>
        <patternFill>
          <bgColor rgb="FFFFA41D"/>
        </patternFill>
      </fill>
    </dxf>
    <dxf>
      <font>
        <color theme="6" tint="-0.499984740745262"/>
      </font>
      <fill>
        <patternFill patternType="solid">
          <fgColor auto="1"/>
          <bgColor theme="6" tint="-0.499984740745262"/>
        </patternFill>
      </fill>
    </dxf>
    <dxf>
      <font>
        <color rgb="FFC7E5F8"/>
      </font>
    </dxf>
    <dxf>
      <font>
        <color auto="1"/>
      </font>
      <fill>
        <patternFill>
          <bgColor theme="6" tint="-0.24994659260841701"/>
        </patternFill>
      </fill>
    </dxf>
    <dxf>
      <font>
        <color auto="1"/>
      </font>
      <fill>
        <patternFill>
          <bgColor theme="6" tint="-0.24994659260841701"/>
        </patternFill>
      </fill>
    </dxf>
    <dxf>
      <font>
        <color auto="1"/>
      </font>
      <fill>
        <patternFill>
          <bgColor theme="6" tint="-0.24994659260841701"/>
        </patternFill>
      </fill>
    </dxf>
    <dxf>
      <font>
        <color auto="1"/>
      </font>
      <fill>
        <patternFill>
          <bgColor theme="6" tint="-0.24994659260841701"/>
        </patternFill>
      </fill>
    </dxf>
    <dxf>
      <font>
        <color auto="1"/>
      </font>
      <fill>
        <patternFill>
          <bgColor theme="6" tint="-0.24994659260841701"/>
        </patternFill>
      </fill>
    </dxf>
    <dxf>
      <font>
        <color auto="1"/>
      </font>
      <fill>
        <patternFill>
          <bgColor theme="6" tint="-0.24994659260841701"/>
        </patternFill>
      </fill>
    </dxf>
    <dxf>
      <font>
        <color auto="1"/>
      </font>
      <fill>
        <patternFill>
          <bgColor theme="6"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Componentes do processo de adaptação por tipo de ator (%)</a:t>
            </a:r>
          </a:p>
        </c:rich>
      </c:tx>
      <c:overlay val="0"/>
    </c:title>
    <c:autoTitleDeleted val="0"/>
    <c:plotArea>
      <c:layout>
        <c:manualLayout>
          <c:layoutTarget val="inner"/>
          <c:xMode val="edge"/>
          <c:yMode val="edge"/>
          <c:x val="0.38965661086337322"/>
          <c:y val="0.15853086820856888"/>
          <c:w val="0.61034338913662756"/>
          <c:h val="0.52423695317672958"/>
        </c:manualLayout>
      </c:layout>
      <c:barChart>
        <c:barDir val="bar"/>
        <c:grouping val="percentStacked"/>
        <c:varyColors val="0"/>
        <c:ser>
          <c:idx val="0"/>
          <c:order val="0"/>
          <c:tx>
            <c:strRef>
              <c:f>'Análises Atores'!$C$3</c:f>
              <c:strCache>
                <c:ptCount val="1"/>
                <c:pt idx="0">
                  <c:v>Avaliação</c:v>
                </c:pt>
              </c:strCache>
            </c:strRef>
          </c:tx>
          <c:spPr>
            <a:ln>
              <a:solidFill>
                <a:sysClr val="windowText" lastClr="000000"/>
              </a:solidFill>
            </a:ln>
          </c:spPr>
          <c:invertIfNegative val="0"/>
          <c:cat>
            <c:strRef>
              <c:f>'Análises Atores'!$A$33:$A$40</c:f>
              <c:strCache>
                <c:ptCount val="8"/>
                <c:pt idx="0">
                  <c:v>Governo Federal</c:v>
                </c:pt>
                <c:pt idx="1">
                  <c:v>Governo Estadual</c:v>
                </c:pt>
                <c:pt idx="2">
                  <c:v>Inst. de pesquisa e universidades</c:v>
                </c:pt>
                <c:pt idx="3">
                  <c:v>ONG</c:v>
                </c:pt>
                <c:pt idx="4">
                  <c:v>Cooperação Internacional</c:v>
                </c:pt>
                <c:pt idx="5">
                  <c:v>Inst. financeiras e seguradoras</c:v>
                </c:pt>
                <c:pt idx="6">
                  <c:v>Outros</c:v>
                </c:pt>
                <c:pt idx="7">
                  <c:v>Total</c:v>
                </c:pt>
              </c:strCache>
            </c:strRef>
          </c:cat>
          <c:val>
            <c:numRef>
              <c:f>'Análises Atores'!$C$33:$C$40</c:f>
              <c:numCache>
                <c:formatCode>0%</c:formatCode>
                <c:ptCount val="8"/>
                <c:pt idx="0">
                  <c:v>0.28985507246376813</c:v>
                </c:pt>
                <c:pt idx="1">
                  <c:v>0.5</c:v>
                </c:pt>
                <c:pt idx="2">
                  <c:v>0.56923076923076921</c:v>
                </c:pt>
                <c:pt idx="3">
                  <c:v>0.42857142857142855</c:v>
                </c:pt>
                <c:pt idx="4">
                  <c:v>0.33333333333333331</c:v>
                </c:pt>
                <c:pt idx="5">
                  <c:v>0.5</c:v>
                </c:pt>
                <c:pt idx="6">
                  <c:v>0.33333333333333331</c:v>
                </c:pt>
                <c:pt idx="7" formatCode="0.0%">
                  <c:v>0.42929292929292928</c:v>
                </c:pt>
              </c:numCache>
            </c:numRef>
          </c:val>
        </c:ser>
        <c:ser>
          <c:idx val="1"/>
          <c:order val="1"/>
          <c:tx>
            <c:strRef>
              <c:f>'Análises Atores'!$D$3</c:f>
              <c:strCache>
                <c:ptCount val="1"/>
                <c:pt idx="0">
                  <c:v>Planejamento</c:v>
                </c:pt>
              </c:strCache>
            </c:strRef>
          </c:tx>
          <c:spPr>
            <a:ln>
              <a:solidFill>
                <a:sysClr val="windowText" lastClr="000000"/>
              </a:solidFill>
            </a:ln>
          </c:spPr>
          <c:invertIfNegative val="0"/>
          <c:cat>
            <c:strRef>
              <c:f>'Análises Atores'!$A$33:$A$40</c:f>
              <c:strCache>
                <c:ptCount val="8"/>
                <c:pt idx="0">
                  <c:v>Governo Federal</c:v>
                </c:pt>
                <c:pt idx="1">
                  <c:v>Governo Estadual</c:v>
                </c:pt>
                <c:pt idx="2">
                  <c:v>Inst. de pesquisa e universidades</c:v>
                </c:pt>
                <c:pt idx="3">
                  <c:v>ONG</c:v>
                </c:pt>
                <c:pt idx="4">
                  <c:v>Cooperação Internacional</c:v>
                </c:pt>
                <c:pt idx="5">
                  <c:v>Inst. financeiras e seguradoras</c:v>
                </c:pt>
                <c:pt idx="6">
                  <c:v>Outros</c:v>
                </c:pt>
                <c:pt idx="7">
                  <c:v>Total</c:v>
                </c:pt>
              </c:strCache>
            </c:strRef>
          </c:cat>
          <c:val>
            <c:numRef>
              <c:f>'Análises Atores'!$D$33:$D$40</c:f>
              <c:numCache>
                <c:formatCode>0%</c:formatCode>
                <c:ptCount val="8"/>
                <c:pt idx="0">
                  <c:v>0.33333333333333331</c:v>
                </c:pt>
                <c:pt idx="1">
                  <c:v>0.25</c:v>
                </c:pt>
                <c:pt idx="2">
                  <c:v>0.26153846153846155</c:v>
                </c:pt>
                <c:pt idx="3">
                  <c:v>0.34285714285714286</c:v>
                </c:pt>
                <c:pt idx="4">
                  <c:v>0</c:v>
                </c:pt>
                <c:pt idx="5">
                  <c:v>0</c:v>
                </c:pt>
                <c:pt idx="6">
                  <c:v>0.16666666666666666</c:v>
                </c:pt>
                <c:pt idx="7" formatCode="0.0%">
                  <c:v>0.27777777777777779</c:v>
                </c:pt>
              </c:numCache>
            </c:numRef>
          </c:val>
        </c:ser>
        <c:ser>
          <c:idx val="2"/>
          <c:order val="2"/>
          <c:tx>
            <c:strRef>
              <c:f>'Análises Atores'!$E$3</c:f>
              <c:strCache>
                <c:ptCount val="1"/>
                <c:pt idx="0">
                  <c:v>Implementação</c:v>
                </c:pt>
              </c:strCache>
            </c:strRef>
          </c:tx>
          <c:spPr>
            <a:ln>
              <a:solidFill>
                <a:sysClr val="windowText" lastClr="000000"/>
              </a:solidFill>
            </a:ln>
          </c:spPr>
          <c:invertIfNegative val="0"/>
          <c:cat>
            <c:strRef>
              <c:f>'Análises Atores'!$A$33:$A$40</c:f>
              <c:strCache>
                <c:ptCount val="8"/>
                <c:pt idx="0">
                  <c:v>Governo Federal</c:v>
                </c:pt>
                <c:pt idx="1">
                  <c:v>Governo Estadual</c:v>
                </c:pt>
                <c:pt idx="2">
                  <c:v>Inst. de pesquisa e universidades</c:v>
                </c:pt>
                <c:pt idx="3">
                  <c:v>ONG</c:v>
                </c:pt>
                <c:pt idx="4">
                  <c:v>Cooperação Internacional</c:v>
                </c:pt>
                <c:pt idx="5">
                  <c:v>Inst. financeiras e seguradoras</c:v>
                </c:pt>
                <c:pt idx="6">
                  <c:v>Outros</c:v>
                </c:pt>
                <c:pt idx="7">
                  <c:v>Total</c:v>
                </c:pt>
              </c:strCache>
            </c:strRef>
          </c:cat>
          <c:val>
            <c:numRef>
              <c:f>'Análises Atores'!$E$33:$E$40</c:f>
              <c:numCache>
                <c:formatCode>0%</c:formatCode>
                <c:ptCount val="8"/>
                <c:pt idx="0">
                  <c:v>0.3188405797101449</c:v>
                </c:pt>
                <c:pt idx="1">
                  <c:v>0.125</c:v>
                </c:pt>
                <c:pt idx="2">
                  <c:v>0.12307692307692308</c:v>
                </c:pt>
                <c:pt idx="3">
                  <c:v>0.17142857142857143</c:v>
                </c:pt>
                <c:pt idx="4">
                  <c:v>0.66666666666666663</c:v>
                </c:pt>
                <c:pt idx="5">
                  <c:v>0.5</c:v>
                </c:pt>
                <c:pt idx="6">
                  <c:v>0.33333333333333331</c:v>
                </c:pt>
                <c:pt idx="7" formatCode="0.0%">
                  <c:v>0.23737373737373738</c:v>
                </c:pt>
              </c:numCache>
            </c:numRef>
          </c:val>
        </c:ser>
        <c:ser>
          <c:idx val="3"/>
          <c:order val="3"/>
          <c:tx>
            <c:strRef>
              <c:f>'Análises Atores'!$F$3</c:f>
              <c:strCache>
                <c:ptCount val="1"/>
                <c:pt idx="0">
                  <c:v>Monit. e Avaliação</c:v>
                </c:pt>
              </c:strCache>
            </c:strRef>
          </c:tx>
          <c:spPr>
            <a:ln>
              <a:solidFill>
                <a:sysClr val="windowText" lastClr="000000"/>
              </a:solidFill>
            </a:ln>
          </c:spPr>
          <c:invertIfNegative val="0"/>
          <c:cat>
            <c:strRef>
              <c:f>'Análises Atores'!$A$33:$A$40</c:f>
              <c:strCache>
                <c:ptCount val="8"/>
                <c:pt idx="0">
                  <c:v>Governo Federal</c:v>
                </c:pt>
                <c:pt idx="1">
                  <c:v>Governo Estadual</c:v>
                </c:pt>
                <c:pt idx="2">
                  <c:v>Inst. de pesquisa e universidades</c:v>
                </c:pt>
                <c:pt idx="3">
                  <c:v>ONG</c:v>
                </c:pt>
                <c:pt idx="4">
                  <c:v>Cooperação Internacional</c:v>
                </c:pt>
                <c:pt idx="5">
                  <c:v>Inst. financeiras e seguradoras</c:v>
                </c:pt>
                <c:pt idx="6">
                  <c:v>Outros</c:v>
                </c:pt>
                <c:pt idx="7">
                  <c:v>Total</c:v>
                </c:pt>
              </c:strCache>
            </c:strRef>
          </c:cat>
          <c:val>
            <c:numRef>
              <c:f>'Análises Atores'!$F$33:$F$40</c:f>
              <c:numCache>
                <c:formatCode>0%</c:formatCode>
                <c:ptCount val="8"/>
                <c:pt idx="0">
                  <c:v>5.7971014492753624E-2</c:v>
                </c:pt>
                <c:pt idx="1">
                  <c:v>0.125</c:v>
                </c:pt>
                <c:pt idx="2">
                  <c:v>4.6153846153846156E-2</c:v>
                </c:pt>
                <c:pt idx="3">
                  <c:v>5.7142857142857141E-2</c:v>
                </c:pt>
                <c:pt idx="4">
                  <c:v>0</c:v>
                </c:pt>
                <c:pt idx="5">
                  <c:v>0</c:v>
                </c:pt>
                <c:pt idx="6">
                  <c:v>0.16666666666666666</c:v>
                </c:pt>
                <c:pt idx="7" formatCode="0.0%">
                  <c:v>5.5555555555555552E-2</c:v>
                </c:pt>
              </c:numCache>
            </c:numRef>
          </c:val>
        </c:ser>
        <c:dLbls>
          <c:showLegendKey val="0"/>
          <c:showVal val="1"/>
          <c:showCatName val="0"/>
          <c:showSerName val="0"/>
          <c:showPercent val="0"/>
          <c:showBubbleSize val="0"/>
        </c:dLbls>
        <c:gapWidth val="3"/>
        <c:overlap val="100"/>
        <c:axId val="106908288"/>
        <c:axId val="106926464"/>
      </c:barChart>
      <c:catAx>
        <c:axId val="106908288"/>
        <c:scaling>
          <c:orientation val="maxMin"/>
        </c:scaling>
        <c:delete val="0"/>
        <c:axPos val="l"/>
        <c:majorTickMark val="out"/>
        <c:minorTickMark val="none"/>
        <c:tickLblPos val="nextTo"/>
        <c:txPr>
          <a:bodyPr/>
          <a:lstStyle/>
          <a:p>
            <a:pPr>
              <a:defRPr sz="900"/>
            </a:pPr>
            <a:endParaRPr lang="pt-BR"/>
          </a:p>
        </c:txPr>
        <c:crossAx val="106926464"/>
        <c:crosses val="autoZero"/>
        <c:auto val="1"/>
        <c:lblAlgn val="ctr"/>
        <c:lblOffset val="100"/>
        <c:noMultiLvlLbl val="0"/>
      </c:catAx>
      <c:valAx>
        <c:axId val="106926464"/>
        <c:scaling>
          <c:orientation val="minMax"/>
        </c:scaling>
        <c:delete val="1"/>
        <c:axPos val="t"/>
        <c:numFmt formatCode="0%" sourceLinked="1"/>
        <c:majorTickMark val="out"/>
        <c:minorTickMark val="none"/>
        <c:tickLblPos val="nextTo"/>
        <c:crossAx val="106908288"/>
        <c:crosses val="autoZero"/>
        <c:crossBetween val="between"/>
      </c:valAx>
      <c:spPr>
        <a:ln>
          <a:solidFill>
            <a:sysClr val="windowText" lastClr="000000"/>
          </a:solidFill>
        </a:ln>
      </c:spPr>
    </c:plotArea>
    <c:legend>
      <c:legendPos val="r"/>
      <c:layout>
        <c:manualLayout>
          <c:xMode val="edge"/>
          <c:yMode val="edge"/>
          <c:x val="0.30309219454513903"/>
          <c:y val="0.70019831255489984"/>
          <c:w val="0.38192003432059085"/>
          <c:h val="0.29976736481308797"/>
        </c:manualLayout>
      </c:layout>
      <c:overlay val="0"/>
    </c:legend>
    <c:plotVisOnly val="1"/>
    <c:dispBlanksAs val="gap"/>
    <c:showDLblsOverMax val="0"/>
  </c:chart>
  <c:spPr>
    <a:noFill/>
    <a:ln>
      <a:noFill/>
    </a:ln>
  </c:spPr>
  <c:printSettings>
    <c:headerFooter/>
    <c:pageMargins b="0.78740157499999996" l="0.511811024" r="0.511811024" t="0.78740157499999996" header="0.31496062000000175" footer="0.3149606200000017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Tipo de ator por Componente do processo de adaptação (%)</a:t>
            </a:r>
          </a:p>
        </c:rich>
      </c:tx>
      <c:layout>
        <c:manualLayout>
          <c:xMode val="edge"/>
          <c:yMode val="edge"/>
          <c:x val="0.11212594835399953"/>
          <c:y val="3.8636326299899479E-3"/>
        </c:manualLayout>
      </c:layout>
      <c:overlay val="0"/>
    </c:title>
    <c:autoTitleDeleted val="0"/>
    <c:plotArea>
      <c:layout>
        <c:manualLayout>
          <c:layoutTarget val="inner"/>
          <c:xMode val="edge"/>
          <c:yMode val="edge"/>
          <c:x val="0.39204612665363131"/>
          <c:y val="9.7052419011471602E-2"/>
          <c:w val="0.60455529415609055"/>
          <c:h val="0.50465083299809144"/>
        </c:manualLayout>
      </c:layout>
      <c:barChart>
        <c:barDir val="bar"/>
        <c:grouping val="percentStacked"/>
        <c:varyColors val="0"/>
        <c:ser>
          <c:idx val="0"/>
          <c:order val="0"/>
          <c:tx>
            <c:strRef>
              <c:f>'Análises Atores'!$A$45:$B$45</c:f>
              <c:strCache>
                <c:ptCount val="1"/>
                <c:pt idx="0">
                  <c:v>Governo Federal</c:v>
                </c:pt>
              </c:strCache>
            </c:strRef>
          </c:tx>
          <c:spPr>
            <a:ln>
              <a:solidFill>
                <a:sysClr val="windowText" lastClr="000000"/>
              </a:solidFill>
            </a:ln>
          </c:spPr>
          <c:invertIfNegative val="0"/>
          <c:dLbls>
            <c:numFmt formatCode="0%" sourceLinked="0"/>
            <c:dLblPos val="ctr"/>
            <c:showLegendKey val="0"/>
            <c:showVal val="1"/>
            <c:showCatName val="0"/>
            <c:showSerName val="0"/>
            <c:showPercent val="0"/>
            <c:showBubbleSize val="0"/>
            <c:showLeaderLines val="0"/>
          </c:dLbls>
          <c:cat>
            <c:strRef>
              <c:f>'Análises Atores'!$C$3:$G$3</c:f>
              <c:strCache>
                <c:ptCount val="5"/>
                <c:pt idx="0">
                  <c:v>Avaliação</c:v>
                </c:pt>
                <c:pt idx="1">
                  <c:v>Planejamento</c:v>
                </c:pt>
                <c:pt idx="2">
                  <c:v>Implementação</c:v>
                </c:pt>
                <c:pt idx="3">
                  <c:v>Monit. e Avaliação</c:v>
                </c:pt>
                <c:pt idx="4">
                  <c:v>Total</c:v>
                </c:pt>
              </c:strCache>
            </c:strRef>
          </c:cat>
          <c:val>
            <c:numRef>
              <c:f>'Análises Atores'!$C$45:$G$45</c:f>
              <c:numCache>
                <c:formatCode>0%</c:formatCode>
                <c:ptCount val="5"/>
                <c:pt idx="0">
                  <c:v>0.23529411764705882</c:v>
                </c:pt>
                <c:pt idx="1">
                  <c:v>0.41818181818181815</c:v>
                </c:pt>
                <c:pt idx="2">
                  <c:v>0.46808510638297873</c:v>
                </c:pt>
                <c:pt idx="3">
                  <c:v>0.36363636363636365</c:v>
                </c:pt>
                <c:pt idx="4">
                  <c:v>0.34848484848484851</c:v>
                </c:pt>
              </c:numCache>
            </c:numRef>
          </c:val>
        </c:ser>
        <c:ser>
          <c:idx val="1"/>
          <c:order val="1"/>
          <c:tx>
            <c:strRef>
              <c:f>'Análises Atores'!$A$46:$B$46</c:f>
              <c:strCache>
                <c:ptCount val="1"/>
                <c:pt idx="0">
                  <c:v>Governo Estadual</c:v>
                </c:pt>
              </c:strCache>
            </c:strRef>
          </c:tx>
          <c:spPr>
            <a:ln>
              <a:solidFill>
                <a:sysClr val="windowText" lastClr="000000"/>
              </a:solidFill>
            </a:ln>
          </c:spPr>
          <c:invertIfNegative val="0"/>
          <c:cat>
            <c:strRef>
              <c:f>'Análises Atores'!$C$3:$G$3</c:f>
              <c:strCache>
                <c:ptCount val="5"/>
                <c:pt idx="0">
                  <c:v>Avaliação</c:v>
                </c:pt>
                <c:pt idx="1">
                  <c:v>Planejamento</c:v>
                </c:pt>
                <c:pt idx="2">
                  <c:v>Implementação</c:v>
                </c:pt>
                <c:pt idx="3">
                  <c:v>Monit. e Avaliação</c:v>
                </c:pt>
                <c:pt idx="4">
                  <c:v>Total</c:v>
                </c:pt>
              </c:strCache>
            </c:strRef>
          </c:cat>
          <c:val>
            <c:numRef>
              <c:f>'Análises Atores'!$C$46:$G$46</c:f>
              <c:numCache>
                <c:formatCode>0%</c:formatCode>
                <c:ptCount val="5"/>
                <c:pt idx="0">
                  <c:v>4.7058823529411764E-2</c:v>
                </c:pt>
                <c:pt idx="1">
                  <c:v>3.6363636363636362E-2</c:v>
                </c:pt>
                <c:pt idx="2">
                  <c:v>2.1276595744680851E-2</c:v>
                </c:pt>
                <c:pt idx="3">
                  <c:v>9.0909090909090912E-2</c:v>
                </c:pt>
                <c:pt idx="4">
                  <c:v>4.0404040404040407E-2</c:v>
                </c:pt>
              </c:numCache>
            </c:numRef>
          </c:val>
        </c:ser>
        <c:ser>
          <c:idx val="2"/>
          <c:order val="2"/>
          <c:tx>
            <c:strRef>
              <c:f>'Análises Atores'!$A$47:$B$47</c:f>
              <c:strCache>
                <c:ptCount val="1"/>
                <c:pt idx="0">
                  <c:v>Inst. de pesquisa e universidades</c:v>
                </c:pt>
              </c:strCache>
            </c:strRef>
          </c:tx>
          <c:spPr>
            <a:ln>
              <a:solidFill>
                <a:sysClr val="windowText" lastClr="000000"/>
              </a:solidFill>
            </a:ln>
          </c:spPr>
          <c:invertIfNegative val="0"/>
          <c:cat>
            <c:strRef>
              <c:f>'Análises Atores'!$C$3:$G$3</c:f>
              <c:strCache>
                <c:ptCount val="5"/>
                <c:pt idx="0">
                  <c:v>Avaliação</c:v>
                </c:pt>
                <c:pt idx="1">
                  <c:v>Planejamento</c:v>
                </c:pt>
                <c:pt idx="2">
                  <c:v>Implementação</c:v>
                </c:pt>
                <c:pt idx="3">
                  <c:v>Monit. e Avaliação</c:v>
                </c:pt>
                <c:pt idx="4">
                  <c:v>Total</c:v>
                </c:pt>
              </c:strCache>
            </c:strRef>
          </c:cat>
          <c:val>
            <c:numRef>
              <c:f>'Análises Atores'!$C$47:$G$47</c:f>
              <c:numCache>
                <c:formatCode>0%</c:formatCode>
                <c:ptCount val="5"/>
                <c:pt idx="0">
                  <c:v>0.43529411764705883</c:v>
                </c:pt>
                <c:pt idx="1">
                  <c:v>0.30909090909090908</c:v>
                </c:pt>
                <c:pt idx="2">
                  <c:v>0.1702127659574468</c:v>
                </c:pt>
                <c:pt idx="3">
                  <c:v>0.27272727272727271</c:v>
                </c:pt>
                <c:pt idx="4">
                  <c:v>0.32828282828282829</c:v>
                </c:pt>
              </c:numCache>
            </c:numRef>
          </c:val>
        </c:ser>
        <c:ser>
          <c:idx val="3"/>
          <c:order val="3"/>
          <c:tx>
            <c:strRef>
              <c:f>'Análises Atores'!$A$48:$B$48</c:f>
              <c:strCache>
                <c:ptCount val="1"/>
                <c:pt idx="0">
                  <c:v>ONG</c:v>
                </c:pt>
              </c:strCache>
            </c:strRef>
          </c:tx>
          <c:spPr>
            <a:ln>
              <a:solidFill>
                <a:sysClr val="windowText" lastClr="000000"/>
              </a:solidFill>
            </a:ln>
          </c:spPr>
          <c:invertIfNegative val="0"/>
          <c:cat>
            <c:strRef>
              <c:f>'Análises Atores'!$C$3:$G$3</c:f>
              <c:strCache>
                <c:ptCount val="5"/>
                <c:pt idx="0">
                  <c:v>Avaliação</c:v>
                </c:pt>
                <c:pt idx="1">
                  <c:v>Planejamento</c:v>
                </c:pt>
                <c:pt idx="2">
                  <c:v>Implementação</c:v>
                </c:pt>
                <c:pt idx="3">
                  <c:v>Monit. e Avaliação</c:v>
                </c:pt>
                <c:pt idx="4">
                  <c:v>Total</c:v>
                </c:pt>
              </c:strCache>
            </c:strRef>
          </c:cat>
          <c:val>
            <c:numRef>
              <c:f>'Análises Atores'!$C$48:$G$48</c:f>
              <c:numCache>
                <c:formatCode>0%</c:formatCode>
                <c:ptCount val="5"/>
                <c:pt idx="0">
                  <c:v>0.17647058823529413</c:v>
                </c:pt>
                <c:pt idx="1">
                  <c:v>0.21818181818181817</c:v>
                </c:pt>
                <c:pt idx="2">
                  <c:v>0.1276595744680851</c:v>
                </c:pt>
                <c:pt idx="3">
                  <c:v>0.18181818181818182</c:v>
                </c:pt>
                <c:pt idx="4">
                  <c:v>0.17676767676767677</c:v>
                </c:pt>
              </c:numCache>
            </c:numRef>
          </c:val>
        </c:ser>
        <c:ser>
          <c:idx val="4"/>
          <c:order val="4"/>
          <c:tx>
            <c:strRef>
              <c:f>'Análises Atores'!$A$49:$B$49</c:f>
              <c:strCache>
                <c:ptCount val="1"/>
                <c:pt idx="0">
                  <c:v>Cooperação Internacional</c:v>
                </c:pt>
              </c:strCache>
            </c:strRef>
          </c:tx>
          <c:spPr>
            <a:ln>
              <a:solidFill>
                <a:sysClr val="windowText" lastClr="000000"/>
              </a:solidFill>
            </a:ln>
          </c:spPr>
          <c:invertIfNegative val="0"/>
          <c:cat>
            <c:strRef>
              <c:f>'Análises Atores'!$C$3:$G$3</c:f>
              <c:strCache>
                <c:ptCount val="5"/>
                <c:pt idx="0">
                  <c:v>Avaliação</c:v>
                </c:pt>
                <c:pt idx="1">
                  <c:v>Planejamento</c:v>
                </c:pt>
                <c:pt idx="2">
                  <c:v>Implementação</c:v>
                </c:pt>
                <c:pt idx="3">
                  <c:v>Monit. e Avaliação</c:v>
                </c:pt>
                <c:pt idx="4">
                  <c:v>Total</c:v>
                </c:pt>
              </c:strCache>
            </c:strRef>
          </c:cat>
          <c:val>
            <c:numRef>
              <c:f>'Análises Atores'!$C$49:$G$49</c:f>
              <c:numCache>
                <c:formatCode>0%</c:formatCode>
                <c:ptCount val="5"/>
                <c:pt idx="0">
                  <c:v>1.1764705882352941E-2</c:v>
                </c:pt>
                <c:pt idx="1">
                  <c:v>0</c:v>
                </c:pt>
                <c:pt idx="2">
                  <c:v>4.2553191489361701E-2</c:v>
                </c:pt>
                <c:pt idx="3">
                  <c:v>0</c:v>
                </c:pt>
                <c:pt idx="4">
                  <c:v>1.5151515151515152E-2</c:v>
                </c:pt>
              </c:numCache>
            </c:numRef>
          </c:val>
        </c:ser>
        <c:ser>
          <c:idx val="5"/>
          <c:order val="5"/>
          <c:tx>
            <c:strRef>
              <c:f>'Análises Atores'!$A$50:$B$50</c:f>
              <c:strCache>
                <c:ptCount val="1"/>
                <c:pt idx="0">
                  <c:v>Inst. financeiras e seguradoras</c:v>
                </c:pt>
              </c:strCache>
            </c:strRef>
          </c:tx>
          <c:spPr>
            <a:ln>
              <a:solidFill>
                <a:sysClr val="windowText" lastClr="000000"/>
              </a:solidFill>
            </a:ln>
          </c:spPr>
          <c:invertIfNegative val="0"/>
          <c:cat>
            <c:strRef>
              <c:f>'Análises Atores'!$C$3:$G$3</c:f>
              <c:strCache>
                <c:ptCount val="5"/>
                <c:pt idx="0">
                  <c:v>Avaliação</c:v>
                </c:pt>
                <c:pt idx="1">
                  <c:v>Planejamento</c:v>
                </c:pt>
                <c:pt idx="2">
                  <c:v>Implementação</c:v>
                </c:pt>
                <c:pt idx="3">
                  <c:v>Monit. e Avaliação</c:v>
                </c:pt>
                <c:pt idx="4">
                  <c:v>Total</c:v>
                </c:pt>
              </c:strCache>
            </c:strRef>
          </c:cat>
          <c:val>
            <c:numRef>
              <c:f>'Análises Atores'!$C$50:$G$50</c:f>
              <c:numCache>
                <c:formatCode>0%</c:formatCode>
                <c:ptCount val="5"/>
                <c:pt idx="0">
                  <c:v>7.0588235294117646E-2</c:v>
                </c:pt>
                <c:pt idx="1">
                  <c:v>0</c:v>
                </c:pt>
                <c:pt idx="2">
                  <c:v>0.1276595744680851</c:v>
                </c:pt>
                <c:pt idx="3">
                  <c:v>0</c:v>
                </c:pt>
                <c:pt idx="4">
                  <c:v>6.0606060606060608E-2</c:v>
                </c:pt>
              </c:numCache>
            </c:numRef>
          </c:val>
        </c:ser>
        <c:ser>
          <c:idx val="6"/>
          <c:order val="6"/>
          <c:tx>
            <c:strRef>
              <c:f>'Análises Atores'!$A$51:$B$51</c:f>
              <c:strCache>
                <c:ptCount val="1"/>
                <c:pt idx="0">
                  <c:v>Outros</c:v>
                </c:pt>
              </c:strCache>
            </c:strRef>
          </c:tx>
          <c:spPr>
            <a:ln>
              <a:solidFill>
                <a:sysClr val="windowText" lastClr="000000"/>
              </a:solidFill>
            </a:ln>
          </c:spPr>
          <c:invertIfNegative val="0"/>
          <c:cat>
            <c:strRef>
              <c:f>'Análises Atores'!$C$3:$G$3</c:f>
              <c:strCache>
                <c:ptCount val="5"/>
                <c:pt idx="0">
                  <c:v>Avaliação</c:v>
                </c:pt>
                <c:pt idx="1">
                  <c:v>Planejamento</c:v>
                </c:pt>
                <c:pt idx="2">
                  <c:v>Implementação</c:v>
                </c:pt>
                <c:pt idx="3">
                  <c:v>Monit. e Avaliação</c:v>
                </c:pt>
                <c:pt idx="4">
                  <c:v>Total</c:v>
                </c:pt>
              </c:strCache>
            </c:strRef>
          </c:cat>
          <c:val>
            <c:numRef>
              <c:f>'Análises Atores'!$C$51:$G$51</c:f>
              <c:numCache>
                <c:formatCode>0%</c:formatCode>
                <c:ptCount val="5"/>
                <c:pt idx="0">
                  <c:v>2.3529411764705882E-2</c:v>
                </c:pt>
                <c:pt idx="1">
                  <c:v>1.8181818181818181E-2</c:v>
                </c:pt>
                <c:pt idx="2">
                  <c:v>4.2553191489361701E-2</c:v>
                </c:pt>
                <c:pt idx="3">
                  <c:v>9.0909090909090912E-2</c:v>
                </c:pt>
                <c:pt idx="4">
                  <c:v>3.0303030303030304E-2</c:v>
                </c:pt>
              </c:numCache>
            </c:numRef>
          </c:val>
        </c:ser>
        <c:dLbls>
          <c:showLegendKey val="0"/>
          <c:showVal val="1"/>
          <c:showCatName val="0"/>
          <c:showSerName val="0"/>
          <c:showPercent val="0"/>
          <c:showBubbleSize val="0"/>
        </c:dLbls>
        <c:gapWidth val="0"/>
        <c:overlap val="100"/>
        <c:axId val="118452224"/>
        <c:axId val="118453760"/>
      </c:barChart>
      <c:catAx>
        <c:axId val="118452224"/>
        <c:scaling>
          <c:orientation val="maxMin"/>
        </c:scaling>
        <c:delete val="0"/>
        <c:axPos val="l"/>
        <c:majorTickMark val="out"/>
        <c:minorTickMark val="none"/>
        <c:tickLblPos val="nextTo"/>
        <c:crossAx val="118453760"/>
        <c:crosses val="autoZero"/>
        <c:auto val="1"/>
        <c:lblAlgn val="ctr"/>
        <c:lblOffset val="100"/>
        <c:noMultiLvlLbl val="0"/>
      </c:catAx>
      <c:valAx>
        <c:axId val="118453760"/>
        <c:scaling>
          <c:orientation val="minMax"/>
        </c:scaling>
        <c:delete val="1"/>
        <c:axPos val="t"/>
        <c:numFmt formatCode="0%" sourceLinked="1"/>
        <c:majorTickMark val="out"/>
        <c:minorTickMark val="none"/>
        <c:tickLblPos val="nextTo"/>
        <c:crossAx val="118452224"/>
        <c:crosses val="autoZero"/>
        <c:crossBetween val="between"/>
      </c:valAx>
    </c:plotArea>
    <c:legend>
      <c:legendPos val="r"/>
      <c:layout>
        <c:manualLayout>
          <c:xMode val="edge"/>
          <c:yMode val="edge"/>
          <c:x val="0.35624223022338064"/>
          <c:y val="0.64324231767144791"/>
          <c:w val="0.35677715053046022"/>
          <c:h val="0.35322828850528581"/>
        </c:manualLayout>
      </c:layout>
      <c:overlay val="0"/>
      <c:txPr>
        <a:bodyPr/>
        <a:lstStyle/>
        <a:p>
          <a:pPr>
            <a:defRPr sz="800"/>
          </a:pPr>
          <a:endParaRPr lang="pt-BR"/>
        </a:p>
      </c:txPr>
    </c:legend>
    <c:plotVisOnly val="1"/>
    <c:dispBlanksAs val="gap"/>
    <c:showDLblsOverMax val="0"/>
  </c:chart>
  <c:spPr>
    <a:noFill/>
    <a:ln>
      <a:noFill/>
    </a:ln>
  </c:spPr>
  <c:printSettings>
    <c:headerFooter/>
    <c:pageMargins b="0.78740157499999996" l="0.511811024" r="0.511811024" t="0.78740157499999996" header="0.31496062000000191" footer="0.3149606200000019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Componentes do processo de adapração por tipo de ator (trabalhos)</a:t>
            </a:r>
          </a:p>
        </c:rich>
      </c:tx>
      <c:overlay val="0"/>
    </c:title>
    <c:autoTitleDeleted val="0"/>
    <c:plotArea>
      <c:layout>
        <c:manualLayout>
          <c:layoutTarget val="inner"/>
          <c:xMode val="edge"/>
          <c:yMode val="edge"/>
          <c:x val="9.0904289319118006E-3"/>
          <c:y val="0.15853086820856888"/>
          <c:w val="0.99090957106808863"/>
          <c:h val="0.52957190298531853"/>
        </c:manualLayout>
      </c:layout>
      <c:barChart>
        <c:barDir val="bar"/>
        <c:grouping val="stacked"/>
        <c:varyColors val="0"/>
        <c:ser>
          <c:idx val="0"/>
          <c:order val="0"/>
          <c:tx>
            <c:strRef>
              <c:f>'Análises Atores'!$C$3</c:f>
              <c:strCache>
                <c:ptCount val="1"/>
                <c:pt idx="0">
                  <c:v>Avaliação</c:v>
                </c:pt>
              </c:strCache>
            </c:strRef>
          </c:tx>
          <c:spPr>
            <a:ln>
              <a:solidFill>
                <a:sysClr val="windowText" lastClr="000000"/>
              </a:solidFill>
            </a:ln>
          </c:spPr>
          <c:invertIfNegative val="0"/>
          <c:dLbls>
            <c:numFmt formatCode="0" sourceLinked="0"/>
            <c:dLblPos val="ctr"/>
            <c:showLegendKey val="0"/>
            <c:showVal val="1"/>
            <c:showCatName val="0"/>
            <c:showSerName val="0"/>
            <c:showPercent val="0"/>
            <c:showBubbleSize val="0"/>
            <c:showLeaderLines val="0"/>
          </c:dLbls>
          <c:cat>
            <c:strRef>
              <c:f>'Análises Atores'!$A$4:$A$11</c:f>
              <c:strCache>
                <c:ptCount val="8"/>
                <c:pt idx="0">
                  <c:v>Governo Federal</c:v>
                </c:pt>
                <c:pt idx="1">
                  <c:v>Governo Estadual</c:v>
                </c:pt>
                <c:pt idx="2">
                  <c:v>Inst. de pesquisa e universidades</c:v>
                </c:pt>
                <c:pt idx="3">
                  <c:v>ONGs</c:v>
                </c:pt>
                <c:pt idx="4">
                  <c:v>Cooperação Internacional</c:v>
                </c:pt>
                <c:pt idx="5">
                  <c:v>Inst. financeiras e seguradoras</c:v>
                </c:pt>
                <c:pt idx="6">
                  <c:v>Outros</c:v>
                </c:pt>
                <c:pt idx="7">
                  <c:v>Total</c:v>
                </c:pt>
              </c:strCache>
            </c:strRef>
          </c:cat>
          <c:val>
            <c:numRef>
              <c:f>'Análises Atores'!$C$4:$C$11</c:f>
              <c:numCache>
                <c:formatCode>General</c:formatCode>
                <c:ptCount val="8"/>
                <c:pt idx="0">
                  <c:v>20</c:v>
                </c:pt>
                <c:pt idx="1">
                  <c:v>4</c:v>
                </c:pt>
                <c:pt idx="2">
                  <c:v>37</c:v>
                </c:pt>
                <c:pt idx="3">
                  <c:v>15</c:v>
                </c:pt>
                <c:pt idx="4">
                  <c:v>1</c:v>
                </c:pt>
                <c:pt idx="5">
                  <c:v>6</c:v>
                </c:pt>
                <c:pt idx="6">
                  <c:v>2</c:v>
                </c:pt>
                <c:pt idx="7">
                  <c:v>85</c:v>
                </c:pt>
              </c:numCache>
            </c:numRef>
          </c:val>
        </c:ser>
        <c:ser>
          <c:idx val="1"/>
          <c:order val="1"/>
          <c:tx>
            <c:strRef>
              <c:f>'Análises Atores'!$D$3</c:f>
              <c:strCache>
                <c:ptCount val="1"/>
                <c:pt idx="0">
                  <c:v>Planejamento</c:v>
                </c:pt>
              </c:strCache>
            </c:strRef>
          </c:tx>
          <c:spPr>
            <a:ln>
              <a:solidFill>
                <a:sysClr val="windowText" lastClr="000000"/>
              </a:solidFill>
            </a:ln>
          </c:spPr>
          <c:invertIfNegative val="0"/>
          <c:cat>
            <c:strRef>
              <c:f>'Análises Atores'!$A$4:$A$11</c:f>
              <c:strCache>
                <c:ptCount val="8"/>
                <c:pt idx="0">
                  <c:v>Governo Federal</c:v>
                </c:pt>
                <c:pt idx="1">
                  <c:v>Governo Estadual</c:v>
                </c:pt>
                <c:pt idx="2">
                  <c:v>Inst. de pesquisa e universidades</c:v>
                </c:pt>
                <c:pt idx="3">
                  <c:v>ONGs</c:v>
                </c:pt>
                <c:pt idx="4">
                  <c:v>Cooperação Internacional</c:v>
                </c:pt>
                <c:pt idx="5">
                  <c:v>Inst. financeiras e seguradoras</c:v>
                </c:pt>
                <c:pt idx="6">
                  <c:v>Outros</c:v>
                </c:pt>
                <c:pt idx="7">
                  <c:v>Total</c:v>
                </c:pt>
              </c:strCache>
            </c:strRef>
          </c:cat>
          <c:val>
            <c:numRef>
              <c:f>'Análises Atores'!$D$4:$D$11</c:f>
              <c:numCache>
                <c:formatCode>General</c:formatCode>
                <c:ptCount val="8"/>
                <c:pt idx="0">
                  <c:v>23</c:v>
                </c:pt>
                <c:pt idx="1">
                  <c:v>2</c:v>
                </c:pt>
                <c:pt idx="2">
                  <c:v>17</c:v>
                </c:pt>
                <c:pt idx="3">
                  <c:v>12</c:v>
                </c:pt>
                <c:pt idx="4">
                  <c:v>0</c:v>
                </c:pt>
                <c:pt idx="5">
                  <c:v>0</c:v>
                </c:pt>
                <c:pt idx="6">
                  <c:v>1</c:v>
                </c:pt>
                <c:pt idx="7">
                  <c:v>55</c:v>
                </c:pt>
              </c:numCache>
            </c:numRef>
          </c:val>
        </c:ser>
        <c:ser>
          <c:idx val="2"/>
          <c:order val="2"/>
          <c:tx>
            <c:strRef>
              <c:f>'Análises Atores'!$E$3</c:f>
              <c:strCache>
                <c:ptCount val="1"/>
                <c:pt idx="0">
                  <c:v>Implementação</c:v>
                </c:pt>
              </c:strCache>
            </c:strRef>
          </c:tx>
          <c:spPr>
            <a:ln>
              <a:solidFill>
                <a:sysClr val="windowText" lastClr="000000"/>
              </a:solidFill>
            </a:ln>
          </c:spPr>
          <c:invertIfNegative val="0"/>
          <c:cat>
            <c:strRef>
              <c:f>'Análises Atores'!$A$4:$A$11</c:f>
              <c:strCache>
                <c:ptCount val="8"/>
                <c:pt idx="0">
                  <c:v>Governo Federal</c:v>
                </c:pt>
                <c:pt idx="1">
                  <c:v>Governo Estadual</c:v>
                </c:pt>
                <c:pt idx="2">
                  <c:v>Inst. de pesquisa e universidades</c:v>
                </c:pt>
                <c:pt idx="3">
                  <c:v>ONGs</c:v>
                </c:pt>
                <c:pt idx="4">
                  <c:v>Cooperação Internacional</c:v>
                </c:pt>
                <c:pt idx="5">
                  <c:v>Inst. financeiras e seguradoras</c:v>
                </c:pt>
                <c:pt idx="6">
                  <c:v>Outros</c:v>
                </c:pt>
                <c:pt idx="7">
                  <c:v>Total</c:v>
                </c:pt>
              </c:strCache>
            </c:strRef>
          </c:cat>
          <c:val>
            <c:numRef>
              <c:f>'Análises Atores'!$E$4:$E$11</c:f>
              <c:numCache>
                <c:formatCode>General</c:formatCode>
                <c:ptCount val="8"/>
                <c:pt idx="0">
                  <c:v>22</c:v>
                </c:pt>
                <c:pt idx="1">
                  <c:v>1</c:v>
                </c:pt>
                <c:pt idx="2">
                  <c:v>8</c:v>
                </c:pt>
                <c:pt idx="3">
                  <c:v>6</c:v>
                </c:pt>
                <c:pt idx="4">
                  <c:v>2</c:v>
                </c:pt>
                <c:pt idx="5">
                  <c:v>6</c:v>
                </c:pt>
                <c:pt idx="6">
                  <c:v>2</c:v>
                </c:pt>
                <c:pt idx="7">
                  <c:v>47</c:v>
                </c:pt>
              </c:numCache>
            </c:numRef>
          </c:val>
        </c:ser>
        <c:ser>
          <c:idx val="3"/>
          <c:order val="3"/>
          <c:tx>
            <c:strRef>
              <c:f>'Análises Atores'!$F$3</c:f>
              <c:strCache>
                <c:ptCount val="1"/>
                <c:pt idx="0">
                  <c:v>Monit. e Avaliação</c:v>
                </c:pt>
              </c:strCache>
            </c:strRef>
          </c:tx>
          <c:spPr>
            <a:ln>
              <a:solidFill>
                <a:sysClr val="windowText" lastClr="000000"/>
              </a:solidFill>
            </a:ln>
          </c:spPr>
          <c:invertIfNegative val="0"/>
          <c:cat>
            <c:strRef>
              <c:f>'Análises Atores'!$A$4:$A$11</c:f>
              <c:strCache>
                <c:ptCount val="8"/>
                <c:pt idx="0">
                  <c:v>Governo Federal</c:v>
                </c:pt>
                <c:pt idx="1">
                  <c:v>Governo Estadual</c:v>
                </c:pt>
                <c:pt idx="2">
                  <c:v>Inst. de pesquisa e universidades</c:v>
                </c:pt>
                <c:pt idx="3">
                  <c:v>ONGs</c:v>
                </c:pt>
                <c:pt idx="4">
                  <c:v>Cooperação Internacional</c:v>
                </c:pt>
                <c:pt idx="5">
                  <c:v>Inst. financeiras e seguradoras</c:v>
                </c:pt>
                <c:pt idx="6">
                  <c:v>Outros</c:v>
                </c:pt>
                <c:pt idx="7">
                  <c:v>Total</c:v>
                </c:pt>
              </c:strCache>
            </c:strRef>
          </c:cat>
          <c:val>
            <c:numRef>
              <c:f>'Análises Atores'!$F$4:$F$11</c:f>
              <c:numCache>
                <c:formatCode>General</c:formatCode>
                <c:ptCount val="8"/>
                <c:pt idx="0">
                  <c:v>4</c:v>
                </c:pt>
                <c:pt idx="1">
                  <c:v>1</c:v>
                </c:pt>
                <c:pt idx="2">
                  <c:v>3</c:v>
                </c:pt>
                <c:pt idx="3">
                  <c:v>2</c:v>
                </c:pt>
                <c:pt idx="4">
                  <c:v>0</c:v>
                </c:pt>
                <c:pt idx="5">
                  <c:v>0</c:v>
                </c:pt>
                <c:pt idx="6">
                  <c:v>1</c:v>
                </c:pt>
                <c:pt idx="7">
                  <c:v>11</c:v>
                </c:pt>
              </c:numCache>
            </c:numRef>
          </c:val>
        </c:ser>
        <c:dLbls>
          <c:showLegendKey val="0"/>
          <c:showVal val="1"/>
          <c:showCatName val="0"/>
          <c:showSerName val="0"/>
          <c:showPercent val="0"/>
          <c:showBubbleSize val="0"/>
        </c:dLbls>
        <c:gapWidth val="3"/>
        <c:overlap val="100"/>
        <c:axId val="118511104"/>
        <c:axId val="118512640"/>
      </c:barChart>
      <c:catAx>
        <c:axId val="118511104"/>
        <c:scaling>
          <c:orientation val="maxMin"/>
        </c:scaling>
        <c:delete val="1"/>
        <c:axPos val="l"/>
        <c:majorTickMark val="out"/>
        <c:minorTickMark val="none"/>
        <c:tickLblPos val="nextTo"/>
        <c:crossAx val="118512640"/>
        <c:crosses val="autoZero"/>
        <c:auto val="1"/>
        <c:lblAlgn val="ctr"/>
        <c:lblOffset val="100"/>
        <c:noMultiLvlLbl val="0"/>
      </c:catAx>
      <c:valAx>
        <c:axId val="118512640"/>
        <c:scaling>
          <c:orientation val="minMax"/>
        </c:scaling>
        <c:delete val="1"/>
        <c:axPos val="t"/>
        <c:numFmt formatCode="General" sourceLinked="1"/>
        <c:majorTickMark val="out"/>
        <c:minorTickMark val="none"/>
        <c:tickLblPos val="nextTo"/>
        <c:crossAx val="118511104"/>
        <c:crosses val="autoZero"/>
        <c:crossBetween val="between"/>
      </c:valAx>
    </c:plotArea>
    <c:plotVisOnly val="1"/>
    <c:dispBlanksAs val="gap"/>
    <c:showDLblsOverMax val="0"/>
  </c:chart>
  <c:spPr>
    <a:noFill/>
    <a:ln>
      <a:noFill/>
    </a:ln>
  </c:spPr>
  <c:printSettings>
    <c:headerFooter/>
    <c:pageMargins b="0.78740157499999996" l="0.511811024" r="0.511811024" t="0.78740157499999996" header="0.31496062000000191" footer="0.3149606200000019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Tipo de ator por Componente do processo de adaptação (trabalhos)</a:t>
            </a:r>
          </a:p>
        </c:rich>
      </c:tx>
      <c:layout>
        <c:manualLayout>
          <c:xMode val="edge"/>
          <c:yMode val="edge"/>
          <c:x val="0.10606311591576356"/>
          <c:y val="5.3662464034204799E-2"/>
        </c:manualLayout>
      </c:layout>
      <c:overlay val="0"/>
    </c:title>
    <c:autoTitleDeleted val="0"/>
    <c:plotArea>
      <c:layout>
        <c:manualLayout>
          <c:layoutTarget val="inner"/>
          <c:xMode val="edge"/>
          <c:yMode val="edge"/>
          <c:x val="2.0674414150520352E-2"/>
          <c:y val="0.17031795797981847"/>
          <c:w val="0.9793255229113077"/>
          <c:h val="0.58410870481670818"/>
        </c:manualLayout>
      </c:layout>
      <c:barChart>
        <c:barDir val="bar"/>
        <c:grouping val="stacked"/>
        <c:varyColors val="0"/>
        <c:ser>
          <c:idx val="0"/>
          <c:order val="0"/>
          <c:tx>
            <c:strRef>
              <c:f>'Análises Atores'!$A$4:$B$4</c:f>
              <c:strCache>
                <c:ptCount val="1"/>
                <c:pt idx="0">
                  <c:v>Governo Federal 34</c:v>
                </c:pt>
              </c:strCache>
            </c:strRef>
          </c:tx>
          <c:spPr>
            <a:ln>
              <a:solidFill>
                <a:sysClr val="windowText" lastClr="000000"/>
              </a:solidFill>
            </a:ln>
          </c:spPr>
          <c:invertIfNegative val="0"/>
          <c:dLbls>
            <c:numFmt formatCode="#,##0" sourceLinked="0"/>
            <c:dLblPos val="ctr"/>
            <c:showLegendKey val="0"/>
            <c:showVal val="1"/>
            <c:showCatName val="0"/>
            <c:showSerName val="0"/>
            <c:showPercent val="0"/>
            <c:showBubbleSize val="0"/>
            <c:showLeaderLines val="0"/>
          </c:dLbls>
          <c:cat>
            <c:strRef>
              <c:f>'Análises Atores'!$C$3:$G$3</c:f>
              <c:strCache>
                <c:ptCount val="5"/>
                <c:pt idx="0">
                  <c:v>Avaliação</c:v>
                </c:pt>
                <c:pt idx="1">
                  <c:v>Planejamento</c:v>
                </c:pt>
                <c:pt idx="2">
                  <c:v>Implementação</c:v>
                </c:pt>
                <c:pt idx="3">
                  <c:v>Monit. e Avaliação</c:v>
                </c:pt>
                <c:pt idx="4">
                  <c:v>Total</c:v>
                </c:pt>
              </c:strCache>
            </c:strRef>
          </c:cat>
          <c:val>
            <c:numRef>
              <c:f>'Análises Atores'!$C$4:$G$4</c:f>
              <c:numCache>
                <c:formatCode>General</c:formatCode>
                <c:ptCount val="5"/>
                <c:pt idx="0">
                  <c:v>20</c:v>
                </c:pt>
                <c:pt idx="1">
                  <c:v>23</c:v>
                </c:pt>
                <c:pt idx="2">
                  <c:v>22</c:v>
                </c:pt>
                <c:pt idx="3">
                  <c:v>4</c:v>
                </c:pt>
                <c:pt idx="4">
                  <c:v>69</c:v>
                </c:pt>
              </c:numCache>
            </c:numRef>
          </c:val>
        </c:ser>
        <c:ser>
          <c:idx val="1"/>
          <c:order val="1"/>
          <c:tx>
            <c:strRef>
              <c:f>'Análises Atores'!$A$5:$B$5</c:f>
              <c:strCache>
                <c:ptCount val="1"/>
                <c:pt idx="0">
                  <c:v>Governo Estadual 4</c:v>
                </c:pt>
              </c:strCache>
            </c:strRef>
          </c:tx>
          <c:spPr>
            <a:ln>
              <a:solidFill>
                <a:sysClr val="windowText" lastClr="000000"/>
              </a:solidFill>
            </a:ln>
          </c:spPr>
          <c:invertIfNegative val="0"/>
          <c:cat>
            <c:strRef>
              <c:f>'Análises Atores'!$C$3:$G$3</c:f>
              <c:strCache>
                <c:ptCount val="5"/>
                <c:pt idx="0">
                  <c:v>Avaliação</c:v>
                </c:pt>
                <c:pt idx="1">
                  <c:v>Planejamento</c:v>
                </c:pt>
                <c:pt idx="2">
                  <c:v>Implementação</c:v>
                </c:pt>
                <c:pt idx="3">
                  <c:v>Monit. e Avaliação</c:v>
                </c:pt>
                <c:pt idx="4">
                  <c:v>Total</c:v>
                </c:pt>
              </c:strCache>
            </c:strRef>
          </c:cat>
          <c:val>
            <c:numRef>
              <c:f>'Análises Atores'!$C$5:$G$5</c:f>
              <c:numCache>
                <c:formatCode>General</c:formatCode>
                <c:ptCount val="5"/>
                <c:pt idx="0">
                  <c:v>4</c:v>
                </c:pt>
                <c:pt idx="1">
                  <c:v>2</c:v>
                </c:pt>
                <c:pt idx="2">
                  <c:v>1</c:v>
                </c:pt>
                <c:pt idx="3">
                  <c:v>1</c:v>
                </c:pt>
                <c:pt idx="4">
                  <c:v>8</c:v>
                </c:pt>
              </c:numCache>
            </c:numRef>
          </c:val>
        </c:ser>
        <c:ser>
          <c:idx val="2"/>
          <c:order val="2"/>
          <c:tx>
            <c:strRef>
              <c:f>'Análises Atores'!$A$6:$B$6</c:f>
              <c:strCache>
                <c:ptCount val="1"/>
                <c:pt idx="0">
                  <c:v>Inst. de pesquisa e universidades 37</c:v>
                </c:pt>
              </c:strCache>
            </c:strRef>
          </c:tx>
          <c:spPr>
            <a:ln>
              <a:solidFill>
                <a:sysClr val="windowText" lastClr="000000"/>
              </a:solidFill>
            </a:ln>
          </c:spPr>
          <c:invertIfNegative val="0"/>
          <c:cat>
            <c:strRef>
              <c:f>'Análises Atores'!$C$3:$G$3</c:f>
              <c:strCache>
                <c:ptCount val="5"/>
                <c:pt idx="0">
                  <c:v>Avaliação</c:v>
                </c:pt>
                <c:pt idx="1">
                  <c:v>Planejamento</c:v>
                </c:pt>
                <c:pt idx="2">
                  <c:v>Implementação</c:v>
                </c:pt>
                <c:pt idx="3">
                  <c:v>Monit. e Avaliação</c:v>
                </c:pt>
                <c:pt idx="4">
                  <c:v>Total</c:v>
                </c:pt>
              </c:strCache>
            </c:strRef>
          </c:cat>
          <c:val>
            <c:numRef>
              <c:f>'Análises Atores'!$C$6:$G$6</c:f>
              <c:numCache>
                <c:formatCode>General</c:formatCode>
                <c:ptCount val="5"/>
                <c:pt idx="0">
                  <c:v>37</c:v>
                </c:pt>
                <c:pt idx="1">
                  <c:v>17</c:v>
                </c:pt>
                <c:pt idx="2">
                  <c:v>8</c:v>
                </c:pt>
                <c:pt idx="3">
                  <c:v>3</c:v>
                </c:pt>
                <c:pt idx="4">
                  <c:v>65</c:v>
                </c:pt>
              </c:numCache>
            </c:numRef>
          </c:val>
        </c:ser>
        <c:ser>
          <c:idx val="3"/>
          <c:order val="3"/>
          <c:tx>
            <c:strRef>
              <c:f>'Análises Atores'!$A$7:$B$7</c:f>
              <c:strCache>
                <c:ptCount val="1"/>
                <c:pt idx="0">
                  <c:v>ONGs 15</c:v>
                </c:pt>
              </c:strCache>
            </c:strRef>
          </c:tx>
          <c:spPr>
            <a:ln>
              <a:solidFill>
                <a:sysClr val="windowText" lastClr="000000"/>
              </a:solidFill>
            </a:ln>
          </c:spPr>
          <c:invertIfNegative val="0"/>
          <c:cat>
            <c:strRef>
              <c:f>'Análises Atores'!$C$3:$G$3</c:f>
              <c:strCache>
                <c:ptCount val="5"/>
                <c:pt idx="0">
                  <c:v>Avaliação</c:v>
                </c:pt>
                <c:pt idx="1">
                  <c:v>Planejamento</c:v>
                </c:pt>
                <c:pt idx="2">
                  <c:v>Implementação</c:v>
                </c:pt>
                <c:pt idx="3">
                  <c:v>Monit. e Avaliação</c:v>
                </c:pt>
                <c:pt idx="4">
                  <c:v>Total</c:v>
                </c:pt>
              </c:strCache>
            </c:strRef>
          </c:cat>
          <c:val>
            <c:numRef>
              <c:f>'Análises Atores'!$C$7:$G$7</c:f>
              <c:numCache>
                <c:formatCode>General</c:formatCode>
                <c:ptCount val="5"/>
                <c:pt idx="0">
                  <c:v>15</c:v>
                </c:pt>
                <c:pt idx="1">
                  <c:v>12</c:v>
                </c:pt>
                <c:pt idx="2">
                  <c:v>6</c:v>
                </c:pt>
                <c:pt idx="3">
                  <c:v>2</c:v>
                </c:pt>
                <c:pt idx="4">
                  <c:v>35</c:v>
                </c:pt>
              </c:numCache>
            </c:numRef>
          </c:val>
        </c:ser>
        <c:ser>
          <c:idx val="4"/>
          <c:order val="4"/>
          <c:tx>
            <c:strRef>
              <c:f>'Análises Atores'!$A$8:$B$8</c:f>
              <c:strCache>
                <c:ptCount val="1"/>
                <c:pt idx="0">
                  <c:v>Cooperação Internacional 2</c:v>
                </c:pt>
              </c:strCache>
            </c:strRef>
          </c:tx>
          <c:spPr>
            <a:ln>
              <a:solidFill>
                <a:sysClr val="windowText" lastClr="000000"/>
              </a:solidFill>
            </a:ln>
          </c:spPr>
          <c:invertIfNegative val="0"/>
          <c:cat>
            <c:strRef>
              <c:f>'Análises Atores'!$C$3:$G$3</c:f>
              <c:strCache>
                <c:ptCount val="5"/>
                <c:pt idx="0">
                  <c:v>Avaliação</c:v>
                </c:pt>
                <c:pt idx="1">
                  <c:v>Planejamento</c:v>
                </c:pt>
                <c:pt idx="2">
                  <c:v>Implementação</c:v>
                </c:pt>
                <c:pt idx="3">
                  <c:v>Monit. e Avaliação</c:v>
                </c:pt>
                <c:pt idx="4">
                  <c:v>Total</c:v>
                </c:pt>
              </c:strCache>
            </c:strRef>
          </c:cat>
          <c:val>
            <c:numRef>
              <c:f>'Análises Atores'!$C$8:$G$8</c:f>
              <c:numCache>
                <c:formatCode>General</c:formatCode>
                <c:ptCount val="5"/>
                <c:pt idx="0">
                  <c:v>1</c:v>
                </c:pt>
                <c:pt idx="1">
                  <c:v>0</c:v>
                </c:pt>
                <c:pt idx="2">
                  <c:v>2</c:v>
                </c:pt>
                <c:pt idx="3">
                  <c:v>0</c:v>
                </c:pt>
                <c:pt idx="4">
                  <c:v>3</c:v>
                </c:pt>
              </c:numCache>
            </c:numRef>
          </c:val>
        </c:ser>
        <c:ser>
          <c:idx val="5"/>
          <c:order val="5"/>
          <c:tx>
            <c:strRef>
              <c:f>'Análises Atores'!$A$9:$B$9</c:f>
              <c:strCache>
                <c:ptCount val="1"/>
                <c:pt idx="0">
                  <c:v>Inst. financeiras e seguradoras 6</c:v>
                </c:pt>
              </c:strCache>
            </c:strRef>
          </c:tx>
          <c:spPr>
            <a:ln>
              <a:solidFill>
                <a:sysClr val="windowText" lastClr="000000"/>
              </a:solidFill>
            </a:ln>
          </c:spPr>
          <c:invertIfNegative val="0"/>
          <c:cat>
            <c:strRef>
              <c:f>'Análises Atores'!$C$3:$G$3</c:f>
              <c:strCache>
                <c:ptCount val="5"/>
                <c:pt idx="0">
                  <c:v>Avaliação</c:v>
                </c:pt>
                <c:pt idx="1">
                  <c:v>Planejamento</c:v>
                </c:pt>
                <c:pt idx="2">
                  <c:v>Implementação</c:v>
                </c:pt>
                <c:pt idx="3">
                  <c:v>Monit. e Avaliação</c:v>
                </c:pt>
                <c:pt idx="4">
                  <c:v>Total</c:v>
                </c:pt>
              </c:strCache>
            </c:strRef>
          </c:cat>
          <c:val>
            <c:numRef>
              <c:f>'Análises Atores'!$C$9:$G$9</c:f>
              <c:numCache>
                <c:formatCode>General</c:formatCode>
                <c:ptCount val="5"/>
                <c:pt idx="0">
                  <c:v>6</c:v>
                </c:pt>
                <c:pt idx="1">
                  <c:v>0</c:v>
                </c:pt>
                <c:pt idx="2">
                  <c:v>6</c:v>
                </c:pt>
                <c:pt idx="3">
                  <c:v>0</c:v>
                </c:pt>
                <c:pt idx="4">
                  <c:v>12</c:v>
                </c:pt>
              </c:numCache>
            </c:numRef>
          </c:val>
        </c:ser>
        <c:ser>
          <c:idx val="6"/>
          <c:order val="6"/>
          <c:tx>
            <c:strRef>
              <c:f>'Análises Atores'!$A$10:$B$10</c:f>
              <c:strCache>
                <c:ptCount val="1"/>
                <c:pt idx="0">
                  <c:v>Outros 2</c:v>
                </c:pt>
              </c:strCache>
            </c:strRef>
          </c:tx>
          <c:spPr>
            <a:ln>
              <a:solidFill>
                <a:sysClr val="windowText" lastClr="000000"/>
              </a:solidFill>
            </a:ln>
          </c:spPr>
          <c:invertIfNegative val="0"/>
          <c:cat>
            <c:strRef>
              <c:f>'Análises Atores'!$C$3:$G$3</c:f>
              <c:strCache>
                <c:ptCount val="5"/>
                <c:pt idx="0">
                  <c:v>Avaliação</c:v>
                </c:pt>
                <c:pt idx="1">
                  <c:v>Planejamento</c:v>
                </c:pt>
                <c:pt idx="2">
                  <c:v>Implementação</c:v>
                </c:pt>
                <c:pt idx="3">
                  <c:v>Monit. e Avaliação</c:v>
                </c:pt>
                <c:pt idx="4">
                  <c:v>Total</c:v>
                </c:pt>
              </c:strCache>
            </c:strRef>
          </c:cat>
          <c:val>
            <c:numRef>
              <c:f>'Análises Atores'!$C$10:$G$10</c:f>
              <c:numCache>
                <c:formatCode>General</c:formatCode>
                <c:ptCount val="5"/>
                <c:pt idx="0">
                  <c:v>2</c:v>
                </c:pt>
                <c:pt idx="1">
                  <c:v>1</c:v>
                </c:pt>
                <c:pt idx="2">
                  <c:v>2</c:v>
                </c:pt>
                <c:pt idx="3">
                  <c:v>1</c:v>
                </c:pt>
                <c:pt idx="4">
                  <c:v>6</c:v>
                </c:pt>
              </c:numCache>
            </c:numRef>
          </c:val>
        </c:ser>
        <c:dLbls>
          <c:showLegendKey val="0"/>
          <c:showVal val="1"/>
          <c:showCatName val="0"/>
          <c:showSerName val="0"/>
          <c:showPercent val="0"/>
          <c:showBubbleSize val="0"/>
        </c:dLbls>
        <c:gapWidth val="0"/>
        <c:overlap val="100"/>
        <c:axId val="118589696"/>
        <c:axId val="118595584"/>
      </c:barChart>
      <c:catAx>
        <c:axId val="118589696"/>
        <c:scaling>
          <c:orientation val="maxMin"/>
        </c:scaling>
        <c:delete val="1"/>
        <c:axPos val="l"/>
        <c:majorTickMark val="out"/>
        <c:minorTickMark val="none"/>
        <c:tickLblPos val="nextTo"/>
        <c:crossAx val="118595584"/>
        <c:crosses val="autoZero"/>
        <c:auto val="1"/>
        <c:lblAlgn val="ctr"/>
        <c:lblOffset val="100"/>
        <c:noMultiLvlLbl val="0"/>
      </c:catAx>
      <c:valAx>
        <c:axId val="118595584"/>
        <c:scaling>
          <c:orientation val="minMax"/>
        </c:scaling>
        <c:delete val="1"/>
        <c:axPos val="t"/>
        <c:numFmt formatCode="General" sourceLinked="1"/>
        <c:majorTickMark val="out"/>
        <c:minorTickMark val="none"/>
        <c:tickLblPos val="nextTo"/>
        <c:crossAx val="118589696"/>
        <c:crosses val="autoZero"/>
        <c:crossBetween val="between"/>
      </c:valAx>
    </c:plotArea>
    <c:plotVisOnly val="1"/>
    <c:dispBlanksAs val="gap"/>
    <c:showDLblsOverMax val="0"/>
  </c:chart>
  <c:spPr>
    <a:noFill/>
    <a:ln>
      <a:noFill/>
    </a:ln>
  </c:spPr>
  <c:printSettings>
    <c:headerFooter/>
    <c:pageMargins b="0.78740157499999996" l="0.511811024" r="0.511811024" t="0.78740157499999996" header="0.31496062000000202" footer="0.314960620000002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Total de Ações (número de trabalhos em que cada ação foi citada)</a:t>
            </a:r>
          </a:p>
        </c:rich>
      </c:tx>
      <c:layout>
        <c:manualLayout>
          <c:xMode val="edge"/>
          <c:yMode val="edge"/>
          <c:x val="0.23172472356610171"/>
          <c:y val="0"/>
        </c:manualLayout>
      </c:layout>
      <c:overlay val="0"/>
    </c:title>
    <c:autoTitleDeleted val="0"/>
    <c:plotArea>
      <c:layout/>
      <c:radarChart>
        <c:radarStyle val="filled"/>
        <c:varyColors val="0"/>
        <c:ser>
          <c:idx val="0"/>
          <c:order val="0"/>
          <c:tx>
            <c:strRef>
              <c:f>'Análises Atores'!$A$11</c:f>
              <c:strCache>
                <c:ptCount val="1"/>
                <c:pt idx="0">
                  <c:v>Total</c:v>
                </c:pt>
              </c:strCache>
            </c:strRef>
          </c:tx>
          <c:cat>
            <c:strRef>
              <c:f>'Análises Atores'!$H$3:$X$3</c:f>
              <c:strCache>
                <c:ptCount val="17"/>
                <c:pt idx="0">
                  <c:v>Monitora dados climáticos</c:v>
                </c:pt>
                <c:pt idx="1">
                  <c:v>Desenvolve cenários climáticos</c:v>
                </c:pt>
                <c:pt idx="2">
                  <c:v>Desenvolve cenários socioeconômicos</c:v>
                </c:pt>
                <c:pt idx="3">
                  <c:v>Monitora impactos</c:v>
                </c:pt>
                <c:pt idx="4">
                  <c:v>Avalia impactos e vulnerabilidades</c:v>
                </c:pt>
                <c:pt idx="5">
                  <c:v>Trata de aspectos econômicos de impactos/vul./adaptação</c:v>
                </c:pt>
                <c:pt idx="6">
                  <c:v>Trabalha com ferramentas como ACB, multicritérios, indicadores, etc.</c:v>
                </c:pt>
                <c:pt idx="7">
                  <c:v>Propõe medidas de adaptação</c:v>
                </c:pt>
                <c:pt idx="8">
                  <c:v>Compila informações da literatura</c:v>
                </c:pt>
                <c:pt idx="9">
                  <c:v>Implementa medidas de adaptação</c:v>
                </c:pt>
                <c:pt idx="10">
                  <c:v>Desenvolve capacidade adaptativa às MC</c:v>
                </c:pt>
                <c:pt idx="11">
                  <c:v>Desenvolve capacidade de resposta a eventos extremos</c:v>
                </c:pt>
                <c:pt idx="12">
                  <c:v>Faz transferência de riscos</c:v>
                </c:pt>
                <c:pt idx="13">
                  <c:v>Monitora a eficácia/ eficiência das ações/ medidas</c:v>
                </c:pt>
                <c:pt idx="14">
                  <c:v>Discute bases legais, regulações, standards</c:v>
                </c:pt>
                <c:pt idx="15">
                  <c:v>Financia atividades relacionadas ao tema</c:v>
                </c:pt>
                <c:pt idx="16">
                  <c:v>Promove, divulga, sensibiliza o tema impactos/vuln./adaptação</c:v>
                </c:pt>
              </c:strCache>
            </c:strRef>
          </c:cat>
          <c:val>
            <c:numRef>
              <c:f>'Análises Atores'!$H$11:$X$11</c:f>
              <c:numCache>
                <c:formatCode>General</c:formatCode>
                <c:ptCount val="17"/>
                <c:pt idx="0">
                  <c:v>18</c:v>
                </c:pt>
                <c:pt idx="1">
                  <c:v>13</c:v>
                </c:pt>
                <c:pt idx="2">
                  <c:v>14</c:v>
                </c:pt>
                <c:pt idx="3">
                  <c:v>23</c:v>
                </c:pt>
                <c:pt idx="4">
                  <c:v>57</c:v>
                </c:pt>
                <c:pt idx="5">
                  <c:v>28</c:v>
                </c:pt>
                <c:pt idx="6">
                  <c:v>13</c:v>
                </c:pt>
                <c:pt idx="7">
                  <c:v>36</c:v>
                </c:pt>
                <c:pt idx="8">
                  <c:v>16</c:v>
                </c:pt>
                <c:pt idx="9">
                  <c:v>19</c:v>
                </c:pt>
                <c:pt idx="10">
                  <c:v>28</c:v>
                </c:pt>
                <c:pt idx="11">
                  <c:v>23</c:v>
                </c:pt>
                <c:pt idx="12">
                  <c:v>5</c:v>
                </c:pt>
                <c:pt idx="13">
                  <c:v>8</c:v>
                </c:pt>
                <c:pt idx="14">
                  <c:v>51</c:v>
                </c:pt>
                <c:pt idx="15">
                  <c:v>20</c:v>
                </c:pt>
                <c:pt idx="16">
                  <c:v>52</c:v>
                </c:pt>
              </c:numCache>
            </c:numRef>
          </c:val>
        </c:ser>
        <c:dLbls>
          <c:showLegendKey val="0"/>
          <c:showVal val="0"/>
          <c:showCatName val="0"/>
          <c:showSerName val="0"/>
          <c:showPercent val="0"/>
          <c:showBubbleSize val="0"/>
        </c:dLbls>
        <c:axId val="118628352"/>
        <c:axId val="118629888"/>
      </c:radarChart>
      <c:catAx>
        <c:axId val="118628352"/>
        <c:scaling>
          <c:orientation val="minMax"/>
        </c:scaling>
        <c:delete val="0"/>
        <c:axPos val="b"/>
        <c:majorGridlines/>
        <c:majorTickMark val="out"/>
        <c:minorTickMark val="none"/>
        <c:tickLblPos val="nextTo"/>
        <c:crossAx val="118629888"/>
        <c:crosses val="autoZero"/>
        <c:auto val="1"/>
        <c:lblAlgn val="ctr"/>
        <c:lblOffset val="100"/>
        <c:noMultiLvlLbl val="0"/>
      </c:catAx>
      <c:valAx>
        <c:axId val="118629888"/>
        <c:scaling>
          <c:orientation val="minMax"/>
        </c:scaling>
        <c:delete val="0"/>
        <c:axPos val="l"/>
        <c:majorGridlines/>
        <c:numFmt formatCode="General" sourceLinked="1"/>
        <c:majorTickMark val="cross"/>
        <c:minorTickMark val="none"/>
        <c:tickLblPos val="nextTo"/>
        <c:crossAx val="118628352"/>
        <c:crosses val="autoZero"/>
        <c:crossBetween val="between"/>
      </c:valAx>
    </c:plotArea>
    <c:plotVisOnly val="1"/>
    <c:dispBlanksAs val="gap"/>
    <c:showDLblsOverMax val="0"/>
  </c:chart>
  <c:spPr>
    <a:ln>
      <a:noFill/>
    </a:ln>
  </c:spPr>
  <c:printSettings>
    <c:headerFooter/>
    <c:pageMargins b="0.78740157499999996" l="0.511811024" r="0.511811024" t="0.78740157499999996" header="0.31496062000000147" footer="0.3149606200000014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Ações por tipo de ator</a:t>
            </a:r>
          </a:p>
        </c:rich>
      </c:tx>
      <c:overlay val="0"/>
    </c:title>
    <c:autoTitleDeleted val="0"/>
    <c:plotArea>
      <c:layout/>
      <c:barChart>
        <c:barDir val="bar"/>
        <c:grouping val="stacked"/>
        <c:varyColors val="0"/>
        <c:ser>
          <c:idx val="0"/>
          <c:order val="0"/>
          <c:tx>
            <c:strRef>
              <c:f>'Análises Atores'!$A$4</c:f>
              <c:strCache>
                <c:ptCount val="1"/>
                <c:pt idx="0">
                  <c:v>Governo Federal</c:v>
                </c:pt>
              </c:strCache>
            </c:strRef>
          </c:tx>
          <c:invertIfNegative val="0"/>
          <c:cat>
            <c:strRef>
              <c:f>'Análises Atores'!$H$3:$X$3</c:f>
              <c:strCache>
                <c:ptCount val="17"/>
                <c:pt idx="0">
                  <c:v>Monitora dados climáticos</c:v>
                </c:pt>
                <c:pt idx="1">
                  <c:v>Desenvolve cenários climáticos</c:v>
                </c:pt>
                <c:pt idx="2">
                  <c:v>Desenvolve cenários socioeconômicos</c:v>
                </c:pt>
                <c:pt idx="3">
                  <c:v>Monitora impactos</c:v>
                </c:pt>
                <c:pt idx="4">
                  <c:v>Avalia impactos e vulnerabilidades</c:v>
                </c:pt>
                <c:pt idx="5">
                  <c:v>Trata de aspectos econômicos de impactos/vul./adaptação</c:v>
                </c:pt>
                <c:pt idx="6">
                  <c:v>Trabalha com ferramentas como ACB, multicritérios, indicadores, etc.</c:v>
                </c:pt>
                <c:pt idx="7">
                  <c:v>Propõe medidas de adaptação</c:v>
                </c:pt>
                <c:pt idx="8">
                  <c:v>Compila informações da literatura</c:v>
                </c:pt>
                <c:pt idx="9">
                  <c:v>Implementa medidas de adaptação</c:v>
                </c:pt>
                <c:pt idx="10">
                  <c:v>Desenvolve capacidade adaptativa às MC</c:v>
                </c:pt>
                <c:pt idx="11">
                  <c:v>Desenvolve capacidade de resposta a eventos extremos</c:v>
                </c:pt>
                <c:pt idx="12">
                  <c:v>Faz transferência de riscos</c:v>
                </c:pt>
                <c:pt idx="13">
                  <c:v>Monitora a eficácia/ eficiência das ações/ medidas</c:v>
                </c:pt>
                <c:pt idx="14">
                  <c:v>Discute bases legais, regulações, standards</c:v>
                </c:pt>
                <c:pt idx="15">
                  <c:v>Financia atividades relacionadas ao tema</c:v>
                </c:pt>
                <c:pt idx="16">
                  <c:v>Promove, divulga, sensibiliza o tema impactos/vuln./adaptação</c:v>
                </c:pt>
              </c:strCache>
            </c:strRef>
          </c:cat>
          <c:val>
            <c:numRef>
              <c:f>'Análises Atores'!$H$4:$X$4</c:f>
              <c:numCache>
                <c:formatCode>General</c:formatCode>
                <c:ptCount val="17"/>
                <c:pt idx="0">
                  <c:v>2</c:v>
                </c:pt>
                <c:pt idx="1">
                  <c:v>0</c:v>
                </c:pt>
                <c:pt idx="2">
                  <c:v>1</c:v>
                </c:pt>
                <c:pt idx="3">
                  <c:v>7</c:v>
                </c:pt>
                <c:pt idx="4">
                  <c:v>10</c:v>
                </c:pt>
                <c:pt idx="5">
                  <c:v>6</c:v>
                </c:pt>
                <c:pt idx="6">
                  <c:v>1</c:v>
                </c:pt>
                <c:pt idx="7">
                  <c:v>5</c:v>
                </c:pt>
                <c:pt idx="8">
                  <c:v>1</c:v>
                </c:pt>
                <c:pt idx="9">
                  <c:v>8</c:v>
                </c:pt>
                <c:pt idx="10">
                  <c:v>5</c:v>
                </c:pt>
                <c:pt idx="11">
                  <c:v>4</c:v>
                </c:pt>
                <c:pt idx="12">
                  <c:v>0</c:v>
                </c:pt>
                <c:pt idx="13">
                  <c:v>2</c:v>
                </c:pt>
                <c:pt idx="14">
                  <c:v>24</c:v>
                </c:pt>
                <c:pt idx="15">
                  <c:v>7</c:v>
                </c:pt>
                <c:pt idx="16">
                  <c:v>13</c:v>
                </c:pt>
              </c:numCache>
            </c:numRef>
          </c:val>
        </c:ser>
        <c:ser>
          <c:idx val="1"/>
          <c:order val="1"/>
          <c:tx>
            <c:strRef>
              <c:f>'Análises Atores'!$A$5</c:f>
              <c:strCache>
                <c:ptCount val="1"/>
                <c:pt idx="0">
                  <c:v>Governo Estadual</c:v>
                </c:pt>
              </c:strCache>
            </c:strRef>
          </c:tx>
          <c:invertIfNegative val="0"/>
          <c:cat>
            <c:strRef>
              <c:f>'Análises Atores'!$H$3:$X$3</c:f>
              <c:strCache>
                <c:ptCount val="17"/>
                <c:pt idx="0">
                  <c:v>Monitora dados climáticos</c:v>
                </c:pt>
                <c:pt idx="1">
                  <c:v>Desenvolve cenários climáticos</c:v>
                </c:pt>
                <c:pt idx="2">
                  <c:v>Desenvolve cenários socioeconômicos</c:v>
                </c:pt>
                <c:pt idx="3">
                  <c:v>Monitora impactos</c:v>
                </c:pt>
                <c:pt idx="4">
                  <c:v>Avalia impactos e vulnerabilidades</c:v>
                </c:pt>
                <c:pt idx="5">
                  <c:v>Trata de aspectos econômicos de impactos/vul./adaptação</c:v>
                </c:pt>
                <c:pt idx="6">
                  <c:v>Trabalha com ferramentas como ACB, multicritérios, indicadores, etc.</c:v>
                </c:pt>
                <c:pt idx="7">
                  <c:v>Propõe medidas de adaptação</c:v>
                </c:pt>
                <c:pt idx="8">
                  <c:v>Compila informações da literatura</c:v>
                </c:pt>
                <c:pt idx="9">
                  <c:v>Implementa medidas de adaptação</c:v>
                </c:pt>
                <c:pt idx="10">
                  <c:v>Desenvolve capacidade adaptativa às MC</c:v>
                </c:pt>
                <c:pt idx="11">
                  <c:v>Desenvolve capacidade de resposta a eventos extremos</c:v>
                </c:pt>
                <c:pt idx="12">
                  <c:v>Faz transferência de riscos</c:v>
                </c:pt>
                <c:pt idx="13">
                  <c:v>Monitora a eficácia/ eficiência das ações/ medidas</c:v>
                </c:pt>
                <c:pt idx="14">
                  <c:v>Discute bases legais, regulações, standards</c:v>
                </c:pt>
                <c:pt idx="15">
                  <c:v>Financia atividades relacionadas ao tema</c:v>
                </c:pt>
                <c:pt idx="16">
                  <c:v>Promove, divulga, sensibiliza o tema impactos/vuln./adaptação</c:v>
                </c:pt>
              </c:strCache>
            </c:strRef>
          </c:cat>
          <c:val>
            <c:numRef>
              <c:f>'Análises Atores'!$H$5:$X$5</c:f>
              <c:numCache>
                <c:formatCode>General</c:formatCode>
                <c:ptCount val="17"/>
                <c:pt idx="0">
                  <c:v>1</c:v>
                </c:pt>
                <c:pt idx="1">
                  <c:v>2</c:v>
                </c:pt>
                <c:pt idx="2">
                  <c:v>1</c:v>
                </c:pt>
                <c:pt idx="3">
                  <c:v>1</c:v>
                </c:pt>
                <c:pt idx="4">
                  <c:v>3</c:v>
                </c:pt>
                <c:pt idx="5">
                  <c:v>1</c:v>
                </c:pt>
                <c:pt idx="6">
                  <c:v>1</c:v>
                </c:pt>
                <c:pt idx="7">
                  <c:v>2</c:v>
                </c:pt>
                <c:pt idx="8">
                  <c:v>2</c:v>
                </c:pt>
                <c:pt idx="9">
                  <c:v>0</c:v>
                </c:pt>
                <c:pt idx="10">
                  <c:v>0</c:v>
                </c:pt>
                <c:pt idx="11">
                  <c:v>1</c:v>
                </c:pt>
                <c:pt idx="12">
                  <c:v>0</c:v>
                </c:pt>
                <c:pt idx="13">
                  <c:v>1</c:v>
                </c:pt>
                <c:pt idx="14">
                  <c:v>2</c:v>
                </c:pt>
                <c:pt idx="15">
                  <c:v>1</c:v>
                </c:pt>
                <c:pt idx="16">
                  <c:v>4</c:v>
                </c:pt>
              </c:numCache>
            </c:numRef>
          </c:val>
        </c:ser>
        <c:ser>
          <c:idx val="2"/>
          <c:order val="2"/>
          <c:tx>
            <c:strRef>
              <c:f>'Análises Atores'!$A$6</c:f>
              <c:strCache>
                <c:ptCount val="1"/>
                <c:pt idx="0">
                  <c:v>Inst. de pesquisa e universidades</c:v>
                </c:pt>
              </c:strCache>
            </c:strRef>
          </c:tx>
          <c:invertIfNegative val="0"/>
          <c:cat>
            <c:strRef>
              <c:f>'Análises Atores'!$H$3:$X$3</c:f>
              <c:strCache>
                <c:ptCount val="17"/>
                <c:pt idx="0">
                  <c:v>Monitora dados climáticos</c:v>
                </c:pt>
                <c:pt idx="1">
                  <c:v>Desenvolve cenários climáticos</c:v>
                </c:pt>
                <c:pt idx="2">
                  <c:v>Desenvolve cenários socioeconômicos</c:v>
                </c:pt>
                <c:pt idx="3">
                  <c:v>Monitora impactos</c:v>
                </c:pt>
                <c:pt idx="4">
                  <c:v>Avalia impactos e vulnerabilidades</c:v>
                </c:pt>
                <c:pt idx="5">
                  <c:v>Trata de aspectos econômicos de impactos/vul./adaptação</c:v>
                </c:pt>
                <c:pt idx="6">
                  <c:v>Trabalha com ferramentas como ACB, multicritérios, indicadores, etc.</c:v>
                </c:pt>
                <c:pt idx="7">
                  <c:v>Propõe medidas de adaptação</c:v>
                </c:pt>
                <c:pt idx="8">
                  <c:v>Compila informações da literatura</c:v>
                </c:pt>
                <c:pt idx="9">
                  <c:v>Implementa medidas de adaptação</c:v>
                </c:pt>
                <c:pt idx="10">
                  <c:v>Desenvolve capacidade adaptativa às MC</c:v>
                </c:pt>
                <c:pt idx="11">
                  <c:v>Desenvolve capacidade de resposta a eventos extremos</c:v>
                </c:pt>
                <c:pt idx="12">
                  <c:v>Faz transferência de riscos</c:v>
                </c:pt>
                <c:pt idx="13">
                  <c:v>Monitora a eficácia/ eficiência das ações/ medidas</c:v>
                </c:pt>
                <c:pt idx="14">
                  <c:v>Discute bases legais, regulações, standards</c:v>
                </c:pt>
                <c:pt idx="15">
                  <c:v>Financia atividades relacionadas ao tema</c:v>
                </c:pt>
                <c:pt idx="16">
                  <c:v>Promove, divulga, sensibiliza o tema impactos/vuln./adaptação</c:v>
                </c:pt>
              </c:strCache>
            </c:strRef>
          </c:cat>
          <c:val>
            <c:numRef>
              <c:f>'Análises Atores'!$H$6:$X$6</c:f>
              <c:numCache>
                <c:formatCode>General</c:formatCode>
                <c:ptCount val="17"/>
                <c:pt idx="0">
                  <c:v>13</c:v>
                </c:pt>
                <c:pt idx="1">
                  <c:v>9</c:v>
                </c:pt>
                <c:pt idx="2">
                  <c:v>6</c:v>
                </c:pt>
                <c:pt idx="3">
                  <c:v>7</c:v>
                </c:pt>
                <c:pt idx="4">
                  <c:v>32</c:v>
                </c:pt>
                <c:pt idx="5">
                  <c:v>6</c:v>
                </c:pt>
                <c:pt idx="6">
                  <c:v>8</c:v>
                </c:pt>
                <c:pt idx="7">
                  <c:v>20</c:v>
                </c:pt>
                <c:pt idx="8">
                  <c:v>12</c:v>
                </c:pt>
                <c:pt idx="9">
                  <c:v>4</c:v>
                </c:pt>
                <c:pt idx="10">
                  <c:v>11</c:v>
                </c:pt>
                <c:pt idx="11">
                  <c:v>7</c:v>
                </c:pt>
                <c:pt idx="12">
                  <c:v>0</c:v>
                </c:pt>
                <c:pt idx="13">
                  <c:v>2</c:v>
                </c:pt>
                <c:pt idx="14">
                  <c:v>7</c:v>
                </c:pt>
                <c:pt idx="15">
                  <c:v>1</c:v>
                </c:pt>
                <c:pt idx="16">
                  <c:v>18</c:v>
                </c:pt>
              </c:numCache>
            </c:numRef>
          </c:val>
        </c:ser>
        <c:ser>
          <c:idx val="3"/>
          <c:order val="3"/>
          <c:tx>
            <c:strRef>
              <c:f>'Análises Atores'!$A$7</c:f>
              <c:strCache>
                <c:ptCount val="1"/>
                <c:pt idx="0">
                  <c:v>ONGs</c:v>
                </c:pt>
              </c:strCache>
            </c:strRef>
          </c:tx>
          <c:invertIfNegative val="0"/>
          <c:cat>
            <c:strRef>
              <c:f>'Análises Atores'!$H$3:$X$3</c:f>
              <c:strCache>
                <c:ptCount val="17"/>
                <c:pt idx="0">
                  <c:v>Monitora dados climáticos</c:v>
                </c:pt>
                <c:pt idx="1">
                  <c:v>Desenvolve cenários climáticos</c:v>
                </c:pt>
                <c:pt idx="2">
                  <c:v>Desenvolve cenários socioeconômicos</c:v>
                </c:pt>
                <c:pt idx="3">
                  <c:v>Monitora impactos</c:v>
                </c:pt>
                <c:pt idx="4">
                  <c:v>Avalia impactos e vulnerabilidades</c:v>
                </c:pt>
                <c:pt idx="5">
                  <c:v>Trata de aspectos econômicos de impactos/vul./adaptação</c:v>
                </c:pt>
                <c:pt idx="6">
                  <c:v>Trabalha com ferramentas como ACB, multicritérios, indicadores, etc.</c:v>
                </c:pt>
                <c:pt idx="7">
                  <c:v>Propõe medidas de adaptação</c:v>
                </c:pt>
                <c:pt idx="8">
                  <c:v>Compila informações da literatura</c:v>
                </c:pt>
                <c:pt idx="9">
                  <c:v>Implementa medidas de adaptação</c:v>
                </c:pt>
                <c:pt idx="10">
                  <c:v>Desenvolve capacidade adaptativa às MC</c:v>
                </c:pt>
                <c:pt idx="11">
                  <c:v>Desenvolve capacidade de resposta a eventos extremos</c:v>
                </c:pt>
                <c:pt idx="12">
                  <c:v>Faz transferência de riscos</c:v>
                </c:pt>
                <c:pt idx="13">
                  <c:v>Monitora a eficácia/ eficiência das ações/ medidas</c:v>
                </c:pt>
                <c:pt idx="14">
                  <c:v>Discute bases legais, regulações, standards</c:v>
                </c:pt>
                <c:pt idx="15">
                  <c:v>Financia atividades relacionadas ao tema</c:v>
                </c:pt>
                <c:pt idx="16">
                  <c:v>Promove, divulga, sensibiliza o tema impactos/vuln./adaptação</c:v>
                </c:pt>
              </c:strCache>
            </c:strRef>
          </c:cat>
          <c:val>
            <c:numRef>
              <c:f>'Análises Atores'!$H$7:$X$7</c:f>
              <c:numCache>
                <c:formatCode>General</c:formatCode>
                <c:ptCount val="17"/>
                <c:pt idx="0">
                  <c:v>2</c:v>
                </c:pt>
                <c:pt idx="1">
                  <c:v>2</c:v>
                </c:pt>
                <c:pt idx="2">
                  <c:v>3</c:v>
                </c:pt>
                <c:pt idx="3">
                  <c:v>4</c:v>
                </c:pt>
                <c:pt idx="4">
                  <c:v>9</c:v>
                </c:pt>
                <c:pt idx="5">
                  <c:v>9</c:v>
                </c:pt>
                <c:pt idx="6">
                  <c:v>1</c:v>
                </c:pt>
                <c:pt idx="7">
                  <c:v>7</c:v>
                </c:pt>
                <c:pt idx="8">
                  <c:v>1</c:v>
                </c:pt>
                <c:pt idx="9">
                  <c:v>2</c:v>
                </c:pt>
                <c:pt idx="10">
                  <c:v>4</c:v>
                </c:pt>
                <c:pt idx="11">
                  <c:v>3</c:v>
                </c:pt>
                <c:pt idx="12">
                  <c:v>0</c:v>
                </c:pt>
                <c:pt idx="13">
                  <c:v>2</c:v>
                </c:pt>
                <c:pt idx="14">
                  <c:v>12</c:v>
                </c:pt>
                <c:pt idx="15">
                  <c:v>7</c:v>
                </c:pt>
                <c:pt idx="16">
                  <c:v>14</c:v>
                </c:pt>
              </c:numCache>
            </c:numRef>
          </c:val>
        </c:ser>
        <c:ser>
          <c:idx val="4"/>
          <c:order val="4"/>
          <c:tx>
            <c:strRef>
              <c:f>'Análises Atores'!$A$8</c:f>
              <c:strCache>
                <c:ptCount val="1"/>
                <c:pt idx="0">
                  <c:v>Cooperação Internacional</c:v>
                </c:pt>
              </c:strCache>
            </c:strRef>
          </c:tx>
          <c:invertIfNegative val="0"/>
          <c:cat>
            <c:strRef>
              <c:f>'Análises Atores'!$H$3:$X$3</c:f>
              <c:strCache>
                <c:ptCount val="17"/>
                <c:pt idx="0">
                  <c:v>Monitora dados climáticos</c:v>
                </c:pt>
                <c:pt idx="1">
                  <c:v>Desenvolve cenários climáticos</c:v>
                </c:pt>
                <c:pt idx="2">
                  <c:v>Desenvolve cenários socioeconômicos</c:v>
                </c:pt>
                <c:pt idx="3">
                  <c:v>Monitora impactos</c:v>
                </c:pt>
                <c:pt idx="4">
                  <c:v>Avalia impactos e vulnerabilidades</c:v>
                </c:pt>
                <c:pt idx="5">
                  <c:v>Trata de aspectos econômicos de impactos/vul./adaptação</c:v>
                </c:pt>
                <c:pt idx="6">
                  <c:v>Trabalha com ferramentas como ACB, multicritérios, indicadores, etc.</c:v>
                </c:pt>
                <c:pt idx="7">
                  <c:v>Propõe medidas de adaptação</c:v>
                </c:pt>
                <c:pt idx="8">
                  <c:v>Compila informações da literatura</c:v>
                </c:pt>
                <c:pt idx="9">
                  <c:v>Implementa medidas de adaptação</c:v>
                </c:pt>
                <c:pt idx="10">
                  <c:v>Desenvolve capacidade adaptativa às MC</c:v>
                </c:pt>
                <c:pt idx="11">
                  <c:v>Desenvolve capacidade de resposta a eventos extremos</c:v>
                </c:pt>
                <c:pt idx="12">
                  <c:v>Faz transferência de riscos</c:v>
                </c:pt>
                <c:pt idx="13">
                  <c:v>Monitora a eficácia/ eficiência das ações/ medidas</c:v>
                </c:pt>
                <c:pt idx="14">
                  <c:v>Discute bases legais, regulações, standards</c:v>
                </c:pt>
                <c:pt idx="15">
                  <c:v>Financia atividades relacionadas ao tema</c:v>
                </c:pt>
                <c:pt idx="16">
                  <c:v>Promove, divulga, sensibiliza o tema impactos/vuln./adaptação</c:v>
                </c:pt>
              </c:strCache>
            </c:strRef>
          </c:cat>
          <c:val>
            <c:numRef>
              <c:f>'Análises Atores'!$H$8:$X$8</c:f>
              <c:numCache>
                <c:formatCode>General</c:formatCode>
                <c:ptCount val="17"/>
                <c:pt idx="0">
                  <c:v>0</c:v>
                </c:pt>
                <c:pt idx="1">
                  <c:v>0</c:v>
                </c:pt>
                <c:pt idx="2">
                  <c:v>0</c:v>
                </c:pt>
                <c:pt idx="3">
                  <c:v>0</c:v>
                </c:pt>
                <c:pt idx="4">
                  <c:v>1</c:v>
                </c:pt>
                <c:pt idx="5">
                  <c:v>1</c:v>
                </c:pt>
                <c:pt idx="6">
                  <c:v>0</c:v>
                </c:pt>
                <c:pt idx="7">
                  <c:v>0</c:v>
                </c:pt>
                <c:pt idx="8">
                  <c:v>0</c:v>
                </c:pt>
                <c:pt idx="9">
                  <c:v>0</c:v>
                </c:pt>
                <c:pt idx="10">
                  <c:v>2</c:v>
                </c:pt>
                <c:pt idx="11">
                  <c:v>2</c:v>
                </c:pt>
                <c:pt idx="12">
                  <c:v>0</c:v>
                </c:pt>
                <c:pt idx="13">
                  <c:v>0</c:v>
                </c:pt>
                <c:pt idx="14">
                  <c:v>2</c:v>
                </c:pt>
                <c:pt idx="15">
                  <c:v>2</c:v>
                </c:pt>
                <c:pt idx="16">
                  <c:v>1</c:v>
                </c:pt>
              </c:numCache>
            </c:numRef>
          </c:val>
        </c:ser>
        <c:ser>
          <c:idx val="5"/>
          <c:order val="5"/>
          <c:tx>
            <c:strRef>
              <c:f>'Análises Atores'!$A$9</c:f>
              <c:strCache>
                <c:ptCount val="1"/>
                <c:pt idx="0">
                  <c:v>Inst. financeiras e seguradoras</c:v>
                </c:pt>
              </c:strCache>
            </c:strRef>
          </c:tx>
          <c:invertIfNegative val="0"/>
          <c:cat>
            <c:strRef>
              <c:f>'Análises Atores'!$H$3:$X$3</c:f>
              <c:strCache>
                <c:ptCount val="17"/>
                <c:pt idx="0">
                  <c:v>Monitora dados climáticos</c:v>
                </c:pt>
                <c:pt idx="1">
                  <c:v>Desenvolve cenários climáticos</c:v>
                </c:pt>
                <c:pt idx="2">
                  <c:v>Desenvolve cenários socioeconômicos</c:v>
                </c:pt>
                <c:pt idx="3">
                  <c:v>Monitora impactos</c:v>
                </c:pt>
                <c:pt idx="4">
                  <c:v>Avalia impactos e vulnerabilidades</c:v>
                </c:pt>
                <c:pt idx="5">
                  <c:v>Trata de aspectos econômicos de impactos/vul./adaptação</c:v>
                </c:pt>
                <c:pt idx="6">
                  <c:v>Trabalha com ferramentas como ACB, multicritérios, indicadores, etc.</c:v>
                </c:pt>
                <c:pt idx="7">
                  <c:v>Propõe medidas de adaptação</c:v>
                </c:pt>
                <c:pt idx="8">
                  <c:v>Compila informações da literatura</c:v>
                </c:pt>
                <c:pt idx="9">
                  <c:v>Implementa medidas de adaptação</c:v>
                </c:pt>
                <c:pt idx="10">
                  <c:v>Desenvolve capacidade adaptativa às MC</c:v>
                </c:pt>
                <c:pt idx="11">
                  <c:v>Desenvolve capacidade de resposta a eventos extremos</c:v>
                </c:pt>
                <c:pt idx="12">
                  <c:v>Faz transferência de riscos</c:v>
                </c:pt>
                <c:pt idx="13">
                  <c:v>Monitora a eficácia/ eficiência das ações/ medidas</c:v>
                </c:pt>
                <c:pt idx="14">
                  <c:v>Discute bases legais, regulações, standards</c:v>
                </c:pt>
                <c:pt idx="15">
                  <c:v>Financia atividades relacionadas ao tema</c:v>
                </c:pt>
                <c:pt idx="16">
                  <c:v>Promove, divulga, sensibiliza o tema impactos/vuln./adaptação</c:v>
                </c:pt>
              </c:strCache>
            </c:strRef>
          </c:cat>
          <c:val>
            <c:numRef>
              <c:f>'Análises Atores'!$H$9:$X$9</c:f>
              <c:numCache>
                <c:formatCode>General</c:formatCode>
                <c:ptCount val="17"/>
                <c:pt idx="0">
                  <c:v>0</c:v>
                </c:pt>
                <c:pt idx="1">
                  <c:v>0</c:v>
                </c:pt>
                <c:pt idx="2">
                  <c:v>3</c:v>
                </c:pt>
                <c:pt idx="3">
                  <c:v>4</c:v>
                </c:pt>
                <c:pt idx="4">
                  <c:v>2</c:v>
                </c:pt>
                <c:pt idx="5">
                  <c:v>5</c:v>
                </c:pt>
                <c:pt idx="6">
                  <c:v>2</c:v>
                </c:pt>
                <c:pt idx="7">
                  <c:v>2</c:v>
                </c:pt>
                <c:pt idx="8">
                  <c:v>0</c:v>
                </c:pt>
                <c:pt idx="9">
                  <c:v>5</c:v>
                </c:pt>
                <c:pt idx="10">
                  <c:v>6</c:v>
                </c:pt>
                <c:pt idx="11">
                  <c:v>6</c:v>
                </c:pt>
                <c:pt idx="12">
                  <c:v>5</c:v>
                </c:pt>
                <c:pt idx="13">
                  <c:v>0</c:v>
                </c:pt>
                <c:pt idx="14">
                  <c:v>3</c:v>
                </c:pt>
                <c:pt idx="15">
                  <c:v>1</c:v>
                </c:pt>
                <c:pt idx="16">
                  <c:v>1</c:v>
                </c:pt>
              </c:numCache>
            </c:numRef>
          </c:val>
        </c:ser>
        <c:ser>
          <c:idx val="6"/>
          <c:order val="6"/>
          <c:tx>
            <c:strRef>
              <c:f>'Análises Atores'!$A$10</c:f>
              <c:strCache>
                <c:ptCount val="1"/>
                <c:pt idx="0">
                  <c:v>Outros</c:v>
                </c:pt>
              </c:strCache>
            </c:strRef>
          </c:tx>
          <c:invertIfNegative val="0"/>
          <c:cat>
            <c:strRef>
              <c:f>'Análises Atores'!$H$3:$X$3</c:f>
              <c:strCache>
                <c:ptCount val="17"/>
                <c:pt idx="0">
                  <c:v>Monitora dados climáticos</c:v>
                </c:pt>
                <c:pt idx="1">
                  <c:v>Desenvolve cenários climáticos</c:v>
                </c:pt>
                <c:pt idx="2">
                  <c:v>Desenvolve cenários socioeconômicos</c:v>
                </c:pt>
                <c:pt idx="3">
                  <c:v>Monitora impactos</c:v>
                </c:pt>
                <c:pt idx="4">
                  <c:v>Avalia impactos e vulnerabilidades</c:v>
                </c:pt>
                <c:pt idx="5">
                  <c:v>Trata de aspectos econômicos de impactos/vul./adaptação</c:v>
                </c:pt>
                <c:pt idx="6">
                  <c:v>Trabalha com ferramentas como ACB, multicritérios, indicadores, etc.</c:v>
                </c:pt>
                <c:pt idx="7">
                  <c:v>Propõe medidas de adaptação</c:v>
                </c:pt>
                <c:pt idx="8">
                  <c:v>Compila informações da literatura</c:v>
                </c:pt>
                <c:pt idx="9">
                  <c:v>Implementa medidas de adaptação</c:v>
                </c:pt>
                <c:pt idx="10">
                  <c:v>Desenvolve capacidade adaptativa às MC</c:v>
                </c:pt>
                <c:pt idx="11">
                  <c:v>Desenvolve capacidade de resposta a eventos extremos</c:v>
                </c:pt>
                <c:pt idx="12">
                  <c:v>Faz transferência de riscos</c:v>
                </c:pt>
                <c:pt idx="13">
                  <c:v>Monitora a eficácia/ eficiência das ações/ medidas</c:v>
                </c:pt>
                <c:pt idx="14">
                  <c:v>Discute bases legais, regulações, standards</c:v>
                </c:pt>
                <c:pt idx="15">
                  <c:v>Financia atividades relacionadas ao tema</c:v>
                </c:pt>
                <c:pt idx="16">
                  <c:v>Promove, divulga, sensibiliza o tema impactos/vuln./adaptação</c:v>
                </c:pt>
              </c:strCache>
            </c:strRef>
          </c:cat>
          <c:val>
            <c:numRef>
              <c:f>'Análises Atores'!$H$10:$X$10</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1</c:v>
                </c:pt>
                <c:pt idx="14">
                  <c:v>1</c:v>
                </c:pt>
                <c:pt idx="15">
                  <c:v>1</c:v>
                </c:pt>
                <c:pt idx="16">
                  <c:v>1</c:v>
                </c:pt>
              </c:numCache>
            </c:numRef>
          </c:val>
        </c:ser>
        <c:dLbls>
          <c:showLegendKey val="0"/>
          <c:showVal val="0"/>
          <c:showCatName val="0"/>
          <c:showSerName val="0"/>
          <c:showPercent val="0"/>
          <c:showBubbleSize val="0"/>
        </c:dLbls>
        <c:gapWidth val="63"/>
        <c:overlap val="100"/>
        <c:axId val="118679424"/>
        <c:axId val="118680960"/>
      </c:barChart>
      <c:catAx>
        <c:axId val="118679424"/>
        <c:scaling>
          <c:orientation val="minMax"/>
        </c:scaling>
        <c:delete val="0"/>
        <c:axPos val="l"/>
        <c:majorTickMark val="out"/>
        <c:minorTickMark val="none"/>
        <c:tickLblPos val="nextTo"/>
        <c:crossAx val="118680960"/>
        <c:crosses val="autoZero"/>
        <c:auto val="1"/>
        <c:lblAlgn val="ctr"/>
        <c:lblOffset val="100"/>
        <c:noMultiLvlLbl val="0"/>
      </c:catAx>
      <c:valAx>
        <c:axId val="118680960"/>
        <c:scaling>
          <c:orientation val="minMax"/>
        </c:scaling>
        <c:delete val="0"/>
        <c:axPos val="b"/>
        <c:numFmt formatCode="General" sourceLinked="1"/>
        <c:majorTickMark val="out"/>
        <c:minorTickMark val="none"/>
        <c:tickLblPos val="nextTo"/>
        <c:crossAx val="118679424"/>
        <c:crosses val="autoZero"/>
        <c:crossBetween val="between"/>
      </c:valAx>
    </c:plotArea>
    <c:legend>
      <c:legendPos val="r"/>
      <c:overlay val="0"/>
    </c:legend>
    <c:plotVisOnly val="1"/>
    <c:dispBlanksAs val="gap"/>
    <c:showDLblsOverMax val="0"/>
  </c:chart>
  <c:spPr>
    <a:ln>
      <a:noFill/>
    </a:ln>
  </c:spPr>
  <c:printSettings>
    <c:headerFooter/>
    <c:pageMargins b="0.78740157499999996" l="0.511811024" r="0.511811024" t="0.78740157499999996" header="0.31496062000000147" footer="0.31496062000000147"/>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Total de Ações por Natureza do Ator
(número de trabalhos em que cada ação foi citada)</a:t>
            </a:r>
          </a:p>
        </c:rich>
      </c:tx>
      <c:layout>
        <c:manualLayout>
          <c:xMode val="edge"/>
          <c:yMode val="edge"/>
          <c:x val="0.21247152272784584"/>
          <c:y val="0"/>
        </c:manualLayout>
      </c:layout>
      <c:overlay val="0"/>
    </c:title>
    <c:autoTitleDeleted val="0"/>
    <c:plotArea>
      <c:layout/>
      <c:radarChart>
        <c:radarStyle val="marker"/>
        <c:varyColors val="0"/>
        <c:ser>
          <c:idx val="0"/>
          <c:order val="0"/>
          <c:tx>
            <c:strRef>
              <c:f>'Análises Atores'!$A$4</c:f>
              <c:strCache>
                <c:ptCount val="1"/>
                <c:pt idx="0">
                  <c:v>Governo Federal</c:v>
                </c:pt>
              </c:strCache>
            </c:strRef>
          </c:tx>
          <c:marker>
            <c:symbol val="none"/>
          </c:marker>
          <c:cat>
            <c:strRef>
              <c:f>'Análises Atores'!$H$3:$X$3</c:f>
              <c:strCache>
                <c:ptCount val="17"/>
                <c:pt idx="0">
                  <c:v>Monitora dados climáticos</c:v>
                </c:pt>
                <c:pt idx="1">
                  <c:v>Desenvolve cenários climáticos</c:v>
                </c:pt>
                <c:pt idx="2">
                  <c:v>Desenvolve cenários socioeconômicos</c:v>
                </c:pt>
                <c:pt idx="3">
                  <c:v>Monitora impactos</c:v>
                </c:pt>
                <c:pt idx="4">
                  <c:v>Avalia impactos e vulnerabilidades</c:v>
                </c:pt>
                <c:pt idx="5">
                  <c:v>Trata de aspectos econômicos de impactos/vul./adaptação</c:v>
                </c:pt>
                <c:pt idx="6">
                  <c:v>Trabalha com ferramentas como ACB, multicritérios, indicadores, etc.</c:v>
                </c:pt>
                <c:pt idx="7">
                  <c:v>Propõe medidas de adaptação</c:v>
                </c:pt>
                <c:pt idx="8">
                  <c:v>Compila informações da literatura</c:v>
                </c:pt>
                <c:pt idx="9">
                  <c:v>Implementa medidas de adaptação</c:v>
                </c:pt>
                <c:pt idx="10">
                  <c:v>Desenvolve capacidade adaptativa às MC</c:v>
                </c:pt>
                <c:pt idx="11">
                  <c:v>Desenvolve capacidade de resposta a eventos extremos</c:v>
                </c:pt>
                <c:pt idx="12">
                  <c:v>Faz transferência de riscos</c:v>
                </c:pt>
                <c:pt idx="13">
                  <c:v>Monitora a eficácia/ eficiência das ações/ medidas</c:v>
                </c:pt>
                <c:pt idx="14">
                  <c:v>Discute bases legais, regulações, standards</c:v>
                </c:pt>
                <c:pt idx="15">
                  <c:v>Financia atividades relacionadas ao tema</c:v>
                </c:pt>
                <c:pt idx="16">
                  <c:v>Promove, divulga, sensibiliza o tema impactos/vuln./adaptação</c:v>
                </c:pt>
              </c:strCache>
            </c:strRef>
          </c:cat>
          <c:val>
            <c:numRef>
              <c:f>'Análises Atores'!$H$4:$X$4</c:f>
              <c:numCache>
                <c:formatCode>General</c:formatCode>
                <c:ptCount val="17"/>
                <c:pt idx="0">
                  <c:v>2</c:v>
                </c:pt>
                <c:pt idx="1">
                  <c:v>0</c:v>
                </c:pt>
                <c:pt idx="2">
                  <c:v>1</c:v>
                </c:pt>
                <c:pt idx="3">
                  <c:v>7</c:v>
                </c:pt>
                <c:pt idx="4">
                  <c:v>10</c:v>
                </c:pt>
                <c:pt idx="5">
                  <c:v>6</c:v>
                </c:pt>
                <c:pt idx="6">
                  <c:v>1</c:v>
                </c:pt>
                <c:pt idx="7">
                  <c:v>5</c:v>
                </c:pt>
                <c:pt idx="8">
                  <c:v>1</c:v>
                </c:pt>
                <c:pt idx="9">
                  <c:v>8</c:v>
                </c:pt>
                <c:pt idx="10">
                  <c:v>5</c:v>
                </c:pt>
                <c:pt idx="11">
                  <c:v>4</c:v>
                </c:pt>
                <c:pt idx="12">
                  <c:v>0</c:v>
                </c:pt>
                <c:pt idx="13">
                  <c:v>2</c:v>
                </c:pt>
                <c:pt idx="14">
                  <c:v>24</c:v>
                </c:pt>
                <c:pt idx="15">
                  <c:v>7</c:v>
                </c:pt>
                <c:pt idx="16">
                  <c:v>13</c:v>
                </c:pt>
              </c:numCache>
            </c:numRef>
          </c:val>
        </c:ser>
        <c:ser>
          <c:idx val="1"/>
          <c:order val="1"/>
          <c:tx>
            <c:strRef>
              <c:f>'Análises Atores'!$A$5</c:f>
              <c:strCache>
                <c:ptCount val="1"/>
                <c:pt idx="0">
                  <c:v>Governo Estadual</c:v>
                </c:pt>
              </c:strCache>
            </c:strRef>
          </c:tx>
          <c:marker>
            <c:symbol val="none"/>
          </c:marker>
          <c:cat>
            <c:strRef>
              <c:f>'Análises Atores'!$H$3:$X$3</c:f>
              <c:strCache>
                <c:ptCount val="17"/>
                <c:pt idx="0">
                  <c:v>Monitora dados climáticos</c:v>
                </c:pt>
                <c:pt idx="1">
                  <c:v>Desenvolve cenários climáticos</c:v>
                </c:pt>
                <c:pt idx="2">
                  <c:v>Desenvolve cenários socioeconômicos</c:v>
                </c:pt>
                <c:pt idx="3">
                  <c:v>Monitora impactos</c:v>
                </c:pt>
                <c:pt idx="4">
                  <c:v>Avalia impactos e vulnerabilidades</c:v>
                </c:pt>
                <c:pt idx="5">
                  <c:v>Trata de aspectos econômicos de impactos/vul./adaptação</c:v>
                </c:pt>
                <c:pt idx="6">
                  <c:v>Trabalha com ferramentas como ACB, multicritérios, indicadores, etc.</c:v>
                </c:pt>
                <c:pt idx="7">
                  <c:v>Propõe medidas de adaptação</c:v>
                </c:pt>
                <c:pt idx="8">
                  <c:v>Compila informações da literatura</c:v>
                </c:pt>
                <c:pt idx="9">
                  <c:v>Implementa medidas de adaptação</c:v>
                </c:pt>
                <c:pt idx="10">
                  <c:v>Desenvolve capacidade adaptativa às MC</c:v>
                </c:pt>
                <c:pt idx="11">
                  <c:v>Desenvolve capacidade de resposta a eventos extremos</c:v>
                </c:pt>
                <c:pt idx="12">
                  <c:v>Faz transferência de riscos</c:v>
                </c:pt>
                <c:pt idx="13">
                  <c:v>Monitora a eficácia/ eficiência das ações/ medidas</c:v>
                </c:pt>
                <c:pt idx="14">
                  <c:v>Discute bases legais, regulações, standards</c:v>
                </c:pt>
                <c:pt idx="15">
                  <c:v>Financia atividades relacionadas ao tema</c:v>
                </c:pt>
                <c:pt idx="16">
                  <c:v>Promove, divulga, sensibiliza o tema impactos/vuln./adaptação</c:v>
                </c:pt>
              </c:strCache>
            </c:strRef>
          </c:cat>
          <c:val>
            <c:numRef>
              <c:f>'Análises Atores'!$H$5:$X$5</c:f>
              <c:numCache>
                <c:formatCode>General</c:formatCode>
                <c:ptCount val="17"/>
                <c:pt idx="0">
                  <c:v>1</c:v>
                </c:pt>
                <c:pt idx="1">
                  <c:v>2</c:v>
                </c:pt>
                <c:pt idx="2">
                  <c:v>1</c:v>
                </c:pt>
                <c:pt idx="3">
                  <c:v>1</c:v>
                </c:pt>
                <c:pt idx="4">
                  <c:v>3</c:v>
                </c:pt>
                <c:pt idx="5">
                  <c:v>1</c:v>
                </c:pt>
                <c:pt idx="6">
                  <c:v>1</c:v>
                </c:pt>
                <c:pt idx="7">
                  <c:v>2</c:v>
                </c:pt>
                <c:pt idx="8">
                  <c:v>2</c:v>
                </c:pt>
                <c:pt idx="9">
                  <c:v>0</c:v>
                </c:pt>
                <c:pt idx="10">
                  <c:v>0</c:v>
                </c:pt>
                <c:pt idx="11">
                  <c:v>1</c:v>
                </c:pt>
                <c:pt idx="12">
                  <c:v>0</c:v>
                </c:pt>
                <c:pt idx="13">
                  <c:v>1</c:v>
                </c:pt>
                <c:pt idx="14">
                  <c:v>2</c:v>
                </c:pt>
                <c:pt idx="15">
                  <c:v>1</c:v>
                </c:pt>
                <c:pt idx="16">
                  <c:v>4</c:v>
                </c:pt>
              </c:numCache>
            </c:numRef>
          </c:val>
        </c:ser>
        <c:ser>
          <c:idx val="2"/>
          <c:order val="2"/>
          <c:tx>
            <c:strRef>
              <c:f>'Análises Atores'!$A$6</c:f>
              <c:strCache>
                <c:ptCount val="1"/>
                <c:pt idx="0">
                  <c:v>Inst. de pesquisa e universidades</c:v>
                </c:pt>
              </c:strCache>
            </c:strRef>
          </c:tx>
          <c:marker>
            <c:symbol val="none"/>
          </c:marker>
          <c:cat>
            <c:strRef>
              <c:f>'Análises Atores'!$H$3:$X$3</c:f>
              <c:strCache>
                <c:ptCount val="17"/>
                <c:pt idx="0">
                  <c:v>Monitora dados climáticos</c:v>
                </c:pt>
                <c:pt idx="1">
                  <c:v>Desenvolve cenários climáticos</c:v>
                </c:pt>
                <c:pt idx="2">
                  <c:v>Desenvolve cenários socioeconômicos</c:v>
                </c:pt>
                <c:pt idx="3">
                  <c:v>Monitora impactos</c:v>
                </c:pt>
                <c:pt idx="4">
                  <c:v>Avalia impactos e vulnerabilidades</c:v>
                </c:pt>
                <c:pt idx="5">
                  <c:v>Trata de aspectos econômicos de impactos/vul./adaptação</c:v>
                </c:pt>
                <c:pt idx="6">
                  <c:v>Trabalha com ferramentas como ACB, multicritérios, indicadores, etc.</c:v>
                </c:pt>
                <c:pt idx="7">
                  <c:v>Propõe medidas de adaptação</c:v>
                </c:pt>
                <c:pt idx="8">
                  <c:v>Compila informações da literatura</c:v>
                </c:pt>
                <c:pt idx="9">
                  <c:v>Implementa medidas de adaptação</c:v>
                </c:pt>
                <c:pt idx="10">
                  <c:v>Desenvolve capacidade adaptativa às MC</c:v>
                </c:pt>
                <c:pt idx="11">
                  <c:v>Desenvolve capacidade de resposta a eventos extremos</c:v>
                </c:pt>
                <c:pt idx="12">
                  <c:v>Faz transferência de riscos</c:v>
                </c:pt>
                <c:pt idx="13">
                  <c:v>Monitora a eficácia/ eficiência das ações/ medidas</c:v>
                </c:pt>
                <c:pt idx="14">
                  <c:v>Discute bases legais, regulações, standards</c:v>
                </c:pt>
                <c:pt idx="15">
                  <c:v>Financia atividades relacionadas ao tema</c:v>
                </c:pt>
                <c:pt idx="16">
                  <c:v>Promove, divulga, sensibiliza o tema impactos/vuln./adaptação</c:v>
                </c:pt>
              </c:strCache>
            </c:strRef>
          </c:cat>
          <c:val>
            <c:numRef>
              <c:f>'Análises Atores'!$H$6:$X$6</c:f>
              <c:numCache>
                <c:formatCode>General</c:formatCode>
                <c:ptCount val="17"/>
                <c:pt idx="0">
                  <c:v>13</c:v>
                </c:pt>
                <c:pt idx="1">
                  <c:v>9</c:v>
                </c:pt>
                <c:pt idx="2">
                  <c:v>6</c:v>
                </c:pt>
                <c:pt idx="3">
                  <c:v>7</c:v>
                </c:pt>
                <c:pt idx="4">
                  <c:v>32</c:v>
                </c:pt>
                <c:pt idx="5">
                  <c:v>6</c:v>
                </c:pt>
                <c:pt idx="6">
                  <c:v>8</c:v>
                </c:pt>
                <c:pt idx="7">
                  <c:v>20</c:v>
                </c:pt>
                <c:pt idx="8">
                  <c:v>12</c:v>
                </c:pt>
                <c:pt idx="9">
                  <c:v>4</c:v>
                </c:pt>
                <c:pt idx="10">
                  <c:v>11</c:v>
                </c:pt>
                <c:pt idx="11">
                  <c:v>7</c:v>
                </c:pt>
                <c:pt idx="12">
                  <c:v>0</c:v>
                </c:pt>
                <c:pt idx="13">
                  <c:v>2</c:v>
                </c:pt>
                <c:pt idx="14">
                  <c:v>7</c:v>
                </c:pt>
                <c:pt idx="15">
                  <c:v>1</c:v>
                </c:pt>
                <c:pt idx="16">
                  <c:v>18</c:v>
                </c:pt>
              </c:numCache>
            </c:numRef>
          </c:val>
        </c:ser>
        <c:ser>
          <c:idx val="3"/>
          <c:order val="3"/>
          <c:tx>
            <c:strRef>
              <c:f>'Análises Atores'!$A$7</c:f>
              <c:strCache>
                <c:ptCount val="1"/>
                <c:pt idx="0">
                  <c:v>ONGs</c:v>
                </c:pt>
              </c:strCache>
            </c:strRef>
          </c:tx>
          <c:marker>
            <c:symbol val="none"/>
          </c:marker>
          <c:cat>
            <c:strRef>
              <c:f>'Análises Atores'!$H$3:$X$3</c:f>
              <c:strCache>
                <c:ptCount val="17"/>
                <c:pt idx="0">
                  <c:v>Monitora dados climáticos</c:v>
                </c:pt>
                <c:pt idx="1">
                  <c:v>Desenvolve cenários climáticos</c:v>
                </c:pt>
                <c:pt idx="2">
                  <c:v>Desenvolve cenários socioeconômicos</c:v>
                </c:pt>
                <c:pt idx="3">
                  <c:v>Monitora impactos</c:v>
                </c:pt>
                <c:pt idx="4">
                  <c:v>Avalia impactos e vulnerabilidades</c:v>
                </c:pt>
                <c:pt idx="5">
                  <c:v>Trata de aspectos econômicos de impactos/vul./adaptação</c:v>
                </c:pt>
                <c:pt idx="6">
                  <c:v>Trabalha com ferramentas como ACB, multicritérios, indicadores, etc.</c:v>
                </c:pt>
                <c:pt idx="7">
                  <c:v>Propõe medidas de adaptação</c:v>
                </c:pt>
                <c:pt idx="8">
                  <c:v>Compila informações da literatura</c:v>
                </c:pt>
                <c:pt idx="9">
                  <c:v>Implementa medidas de adaptação</c:v>
                </c:pt>
                <c:pt idx="10">
                  <c:v>Desenvolve capacidade adaptativa às MC</c:v>
                </c:pt>
                <c:pt idx="11">
                  <c:v>Desenvolve capacidade de resposta a eventos extremos</c:v>
                </c:pt>
                <c:pt idx="12">
                  <c:v>Faz transferência de riscos</c:v>
                </c:pt>
                <c:pt idx="13">
                  <c:v>Monitora a eficácia/ eficiência das ações/ medidas</c:v>
                </c:pt>
                <c:pt idx="14">
                  <c:v>Discute bases legais, regulações, standards</c:v>
                </c:pt>
                <c:pt idx="15">
                  <c:v>Financia atividades relacionadas ao tema</c:v>
                </c:pt>
                <c:pt idx="16">
                  <c:v>Promove, divulga, sensibiliza o tema impactos/vuln./adaptação</c:v>
                </c:pt>
              </c:strCache>
            </c:strRef>
          </c:cat>
          <c:val>
            <c:numRef>
              <c:f>'Análises Atores'!$H$7:$X$7</c:f>
              <c:numCache>
                <c:formatCode>General</c:formatCode>
                <c:ptCount val="17"/>
                <c:pt idx="0">
                  <c:v>2</c:v>
                </c:pt>
                <c:pt idx="1">
                  <c:v>2</c:v>
                </c:pt>
                <c:pt idx="2">
                  <c:v>3</c:v>
                </c:pt>
                <c:pt idx="3">
                  <c:v>4</c:v>
                </c:pt>
                <c:pt idx="4">
                  <c:v>9</c:v>
                </c:pt>
                <c:pt idx="5">
                  <c:v>9</c:v>
                </c:pt>
                <c:pt idx="6">
                  <c:v>1</c:v>
                </c:pt>
                <c:pt idx="7">
                  <c:v>7</c:v>
                </c:pt>
                <c:pt idx="8">
                  <c:v>1</c:v>
                </c:pt>
                <c:pt idx="9">
                  <c:v>2</c:v>
                </c:pt>
                <c:pt idx="10">
                  <c:v>4</c:v>
                </c:pt>
                <c:pt idx="11">
                  <c:v>3</c:v>
                </c:pt>
                <c:pt idx="12">
                  <c:v>0</c:v>
                </c:pt>
                <c:pt idx="13">
                  <c:v>2</c:v>
                </c:pt>
                <c:pt idx="14">
                  <c:v>12</c:v>
                </c:pt>
                <c:pt idx="15">
                  <c:v>7</c:v>
                </c:pt>
                <c:pt idx="16">
                  <c:v>14</c:v>
                </c:pt>
              </c:numCache>
            </c:numRef>
          </c:val>
        </c:ser>
        <c:ser>
          <c:idx val="4"/>
          <c:order val="4"/>
          <c:tx>
            <c:strRef>
              <c:f>'Análises Atores'!$A$8</c:f>
              <c:strCache>
                <c:ptCount val="1"/>
                <c:pt idx="0">
                  <c:v>Cooperação Internacional</c:v>
                </c:pt>
              </c:strCache>
            </c:strRef>
          </c:tx>
          <c:marker>
            <c:symbol val="none"/>
          </c:marker>
          <c:cat>
            <c:strRef>
              <c:f>'Análises Atores'!$H$3:$X$3</c:f>
              <c:strCache>
                <c:ptCount val="17"/>
                <c:pt idx="0">
                  <c:v>Monitora dados climáticos</c:v>
                </c:pt>
                <c:pt idx="1">
                  <c:v>Desenvolve cenários climáticos</c:v>
                </c:pt>
                <c:pt idx="2">
                  <c:v>Desenvolve cenários socioeconômicos</c:v>
                </c:pt>
                <c:pt idx="3">
                  <c:v>Monitora impactos</c:v>
                </c:pt>
                <c:pt idx="4">
                  <c:v>Avalia impactos e vulnerabilidades</c:v>
                </c:pt>
                <c:pt idx="5">
                  <c:v>Trata de aspectos econômicos de impactos/vul./adaptação</c:v>
                </c:pt>
                <c:pt idx="6">
                  <c:v>Trabalha com ferramentas como ACB, multicritérios, indicadores, etc.</c:v>
                </c:pt>
                <c:pt idx="7">
                  <c:v>Propõe medidas de adaptação</c:v>
                </c:pt>
                <c:pt idx="8">
                  <c:v>Compila informações da literatura</c:v>
                </c:pt>
                <c:pt idx="9">
                  <c:v>Implementa medidas de adaptação</c:v>
                </c:pt>
                <c:pt idx="10">
                  <c:v>Desenvolve capacidade adaptativa às MC</c:v>
                </c:pt>
                <c:pt idx="11">
                  <c:v>Desenvolve capacidade de resposta a eventos extremos</c:v>
                </c:pt>
                <c:pt idx="12">
                  <c:v>Faz transferência de riscos</c:v>
                </c:pt>
                <c:pt idx="13">
                  <c:v>Monitora a eficácia/ eficiência das ações/ medidas</c:v>
                </c:pt>
                <c:pt idx="14">
                  <c:v>Discute bases legais, regulações, standards</c:v>
                </c:pt>
                <c:pt idx="15">
                  <c:v>Financia atividades relacionadas ao tema</c:v>
                </c:pt>
                <c:pt idx="16">
                  <c:v>Promove, divulga, sensibiliza o tema impactos/vuln./adaptação</c:v>
                </c:pt>
              </c:strCache>
            </c:strRef>
          </c:cat>
          <c:val>
            <c:numRef>
              <c:f>'Análises Atores'!$H$8:$X$8</c:f>
              <c:numCache>
                <c:formatCode>General</c:formatCode>
                <c:ptCount val="17"/>
                <c:pt idx="0">
                  <c:v>0</c:v>
                </c:pt>
                <c:pt idx="1">
                  <c:v>0</c:v>
                </c:pt>
                <c:pt idx="2">
                  <c:v>0</c:v>
                </c:pt>
                <c:pt idx="3">
                  <c:v>0</c:v>
                </c:pt>
                <c:pt idx="4">
                  <c:v>1</c:v>
                </c:pt>
                <c:pt idx="5">
                  <c:v>1</c:v>
                </c:pt>
                <c:pt idx="6">
                  <c:v>0</c:v>
                </c:pt>
                <c:pt idx="7">
                  <c:v>0</c:v>
                </c:pt>
                <c:pt idx="8">
                  <c:v>0</c:v>
                </c:pt>
                <c:pt idx="9">
                  <c:v>0</c:v>
                </c:pt>
                <c:pt idx="10">
                  <c:v>2</c:v>
                </c:pt>
                <c:pt idx="11">
                  <c:v>2</c:v>
                </c:pt>
                <c:pt idx="12">
                  <c:v>0</c:v>
                </c:pt>
                <c:pt idx="13">
                  <c:v>0</c:v>
                </c:pt>
                <c:pt idx="14">
                  <c:v>2</c:v>
                </c:pt>
                <c:pt idx="15">
                  <c:v>2</c:v>
                </c:pt>
                <c:pt idx="16">
                  <c:v>1</c:v>
                </c:pt>
              </c:numCache>
            </c:numRef>
          </c:val>
        </c:ser>
        <c:ser>
          <c:idx val="5"/>
          <c:order val="5"/>
          <c:tx>
            <c:strRef>
              <c:f>'Análises Atores'!$A$9</c:f>
              <c:strCache>
                <c:ptCount val="1"/>
                <c:pt idx="0">
                  <c:v>Inst. financeiras e seguradoras</c:v>
                </c:pt>
              </c:strCache>
            </c:strRef>
          </c:tx>
          <c:marker>
            <c:symbol val="none"/>
          </c:marker>
          <c:cat>
            <c:strRef>
              <c:f>'Análises Atores'!$H$3:$X$3</c:f>
              <c:strCache>
                <c:ptCount val="17"/>
                <c:pt idx="0">
                  <c:v>Monitora dados climáticos</c:v>
                </c:pt>
                <c:pt idx="1">
                  <c:v>Desenvolve cenários climáticos</c:v>
                </c:pt>
                <c:pt idx="2">
                  <c:v>Desenvolve cenários socioeconômicos</c:v>
                </c:pt>
                <c:pt idx="3">
                  <c:v>Monitora impactos</c:v>
                </c:pt>
                <c:pt idx="4">
                  <c:v>Avalia impactos e vulnerabilidades</c:v>
                </c:pt>
                <c:pt idx="5">
                  <c:v>Trata de aspectos econômicos de impactos/vul./adaptação</c:v>
                </c:pt>
                <c:pt idx="6">
                  <c:v>Trabalha com ferramentas como ACB, multicritérios, indicadores, etc.</c:v>
                </c:pt>
                <c:pt idx="7">
                  <c:v>Propõe medidas de adaptação</c:v>
                </c:pt>
                <c:pt idx="8">
                  <c:v>Compila informações da literatura</c:v>
                </c:pt>
                <c:pt idx="9">
                  <c:v>Implementa medidas de adaptação</c:v>
                </c:pt>
                <c:pt idx="10">
                  <c:v>Desenvolve capacidade adaptativa às MC</c:v>
                </c:pt>
                <c:pt idx="11">
                  <c:v>Desenvolve capacidade de resposta a eventos extremos</c:v>
                </c:pt>
                <c:pt idx="12">
                  <c:v>Faz transferência de riscos</c:v>
                </c:pt>
                <c:pt idx="13">
                  <c:v>Monitora a eficácia/ eficiência das ações/ medidas</c:v>
                </c:pt>
                <c:pt idx="14">
                  <c:v>Discute bases legais, regulações, standards</c:v>
                </c:pt>
                <c:pt idx="15">
                  <c:v>Financia atividades relacionadas ao tema</c:v>
                </c:pt>
                <c:pt idx="16">
                  <c:v>Promove, divulga, sensibiliza o tema impactos/vuln./adaptação</c:v>
                </c:pt>
              </c:strCache>
            </c:strRef>
          </c:cat>
          <c:val>
            <c:numRef>
              <c:f>'Análises Atores'!$H$9:$X$9</c:f>
              <c:numCache>
                <c:formatCode>General</c:formatCode>
                <c:ptCount val="17"/>
                <c:pt idx="0">
                  <c:v>0</c:v>
                </c:pt>
                <c:pt idx="1">
                  <c:v>0</c:v>
                </c:pt>
                <c:pt idx="2">
                  <c:v>3</c:v>
                </c:pt>
                <c:pt idx="3">
                  <c:v>4</c:v>
                </c:pt>
                <c:pt idx="4">
                  <c:v>2</c:v>
                </c:pt>
                <c:pt idx="5">
                  <c:v>5</c:v>
                </c:pt>
                <c:pt idx="6">
                  <c:v>2</c:v>
                </c:pt>
                <c:pt idx="7">
                  <c:v>2</c:v>
                </c:pt>
                <c:pt idx="8">
                  <c:v>0</c:v>
                </c:pt>
                <c:pt idx="9">
                  <c:v>5</c:v>
                </c:pt>
                <c:pt idx="10">
                  <c:v>6</c:v>
                </c:pt>
                <c:pt idx="11">
                  <c:v>6</c:v>
                </c:pt>
                <c:pt idx="12">
                  <c:v>5</c:v>
                </c:pt>
                <c:pt idx="13">
                  <c:v>0</c:v>
                </c:pt>
                <c:pt idx="14">
                  <c:v>3</c:v>
                </c:pt>
                <c:pt idx="15">
                  <c:v>1</c:v>
                </c:pt>
                <c:pt idx="16">
                  <c:v>1</c:v>
                </c:pt>
              </c:numCache>
            </c:numRef>
          </c:val>
        </c:ser>
        <c:ser>
          <c:idx val="6"/>
          <c:order val="6"/>
          <c:tx>
            <c:strRef>
              <c:f>'Análises Atores'!$A$10</c:f>
              <c:strCache>
                <c:ptCount val="1"/>
                <c:pt idx="0">
                  <c:v>Outros</c:v>
                </c:pt>
              </c:strCache>
            </c:strRef>
          </c:tx>
          <c:marker>
            <c:symbol val="none"/>
          </c:marker>
          <c:cat>
            <c:strRef>
              <c:f>'Análises Atores'!$H$3:$X$3</c:f>
              <c:strCache>
                <c:ptCount val="17"/>
                <c:pt idx="0">
                  <c:v>Monitora dados climáticos</c:v>
                </c:pt>
                <c:pt idx="1">
                  <c:v>Desenvolve cenários climáticos</c:v>
                </c:pt>
                <c:pt idx="2">
                  <c:v>Desenvolve cenários socioeconômicos</c:v>
                </c:pt>
                <c:pt idx="3">
                  <c:v>Monitora impactos</c:v>
                </c:pt>
                <c:pt idx="4">
                  <c:v>Avalia impactos e vulnerabilidades</c:v>
                </c:pt>
                <c:pt idx="5">
                  <c:v>Trata de aspectos econômicos de impactos/vul./adaptação</c:v>
                </c:pt>
                <c:pt idx="6">
                  <c:v>Trabalha com ferramentas como ACB, multicritérios, indicadores, etc.</c:v>
                </c:pt>
                <c:pt idx="7">
                  <c:v>Propõe medidas de adaptação</c:v>
                </c:pt>
                <c:pt idx="8">
                  <c:v>Compila informações da literatura</c:v>
                </c:pt>
                <c:pt idx="9">
                  <c:v>Implementa medidas de adaptação</c:v>
                </c:pt>
                <c:pt idx="10">
                  <c:v>Desenvolve capacidade adaptativa às MC</c:v>
                </c:pt>
                <c:pt idx="11">
                  <c:v>Desenvolve capacidade de resposta a eventos extremos</c:v>
                </c:pt>
                <c:pt idx="12">
                  <c:v>Faz transferência de riscos</c:v>
                </c:pt>
                <c:pt idx="13">
                  <c:v>Monitora a eficácia/ eficiência das ações/ medidas</c:v>
                </c:pt>
                <c:pt idx="14">
                  <c:v>Discute bases legais, regulações, standards</c:v>
                </c:pt>
                <c:pt idx="15">
                  <c:v>Financia atividades relacionadas ao tema</c:v>
                </c:pt>
                <c:pt idx="16">
                  <c:v>Promove, divulga, sensibiliza o tema impactos/vuln./adaptação</c:v>
                </c:pt>
              </c:strCache>
            </c:strRef>
          </c:cat>
          <c:val>
            <c:numRef>
              <c:f>'Análises Atores'!$H$10:$X$10</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1</c:v>
                </c:pt>
                <c:pt idx="14">
                  <c:v>1</c:v>
                </c:pt>
                <c:pt idx="15">
                  <c:v>1</c:v>
                </c:pt>
                <c:pt idx="16">
                  <c:v>1</c:v>
                </c:pt>
              </c:numCache>
            </c:numRef>
          </c:val>
        </c:ser>
        <c:dLbls>
          <c:showLegendKey val="0"/>
          <c:showVal val="0"/>
          <c:showCatName val="0"/>
          <c:showSerName val="0"/>
          <c:showPercent val="0"/>
          <c:showBubbleSize val="0"/>
        </c:dLbls>
        <c:axId val="118296960"/>
        <c:axId val="118298496"/>
      </c:radarChart>
      <c:catAx>
        <c:axId val="118296960"/>
        <c:scaling>
          <c:orientation val="minMax"/>
        </c:scaling>
        <c:delete val="0"/>
        <c:axPos val="b"/>
        <c:majorGridlines/>
        <c:majorTickMark val="out"/>
        <c:minorTickMark val="none"/>
        <c:tickLblPos val="nextTo"/>
        <c:crossAx val="118298496"/>
        <c:crosses val="autoZero"/>
        <c:auto val="1"/>
        <c:lblAlgn val="ctr"/>
        <c:lblOffset val="100"/>
        <c:noMultiLvlLbl val="0"/>
      </c:catAx>
      <c:valAx>
        <c:axId val="118298496"/>
        <c:scaling>
          <c:orientation val="minMax"/>
        </c:scaling>
        <c:delete val="0"/>
        <c:axPos val="l"/>
        <c:majorGridlines/>
        <c:numFmt formatCode="General" sourceLinked="1"/>
        <c:majorTickMark val="cross"/>
        <c:minorTickMark val="none"/>
        <c:tickLblPos val="nextTo"/>
        <c:crossAx val="118296960"/>
        <c:crosses val="autoZero"/>
        <c:crossBetween val="between"/>
      </c:valAx>
    </c:plotArea>
    <c:legend>
      <c:legendPos val="r"/>
      <c:overlay val="0"/>
    </c:legend>
    <c:plotVisOnly val="1"/>
    <c:dispBlanksAs val="gap"/>
    <c:showDLblsOverMax val="0"/>
  </c:chart>
  <c:spPr>
    <a:ln>
      <a:noFill/>
    </a:ln>
  </c:spPr>
  <c:printSettings>
    <c:headerFooter/>
    <c:pageMargins b="0.78740157499999996" l="0.511811024" r="0.511811024" t="0.78740157499999996" header="0.31496062000000158" footer="0.31496062000000158"/>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Número de atores analisados</a:t>
            </a:r>
          </a:p>
        </c:rich>
      </c:tx>
      <c:layout>
        <c:manualLayout>
          <c:xMode val="edge"/>
          <c:yMode val="edge"/>
          <c:x val="0.26019235357817966"/>
          <c:y val="1.2005999218192023E-2"/>
        </c:manualLayout>
      </c:layout>
      <c:overlay val="0"/>
    </c:title>
    <c:autoTitleDeleted val="0"/>
    <c:plotArea>
      <c:layout>
        <c:manualLayout>
          <c:layoutTarget val="inner"/>
          <c:xMode val="edge"/>
          <c:yMode val="edge"/>
          <c:x val="0.46453242295761982"/>
          <c:y val="0.16056511387501191"/>
          <c:w val="0.25741552410843749"/>
          <c:h val="0.7510957837672273"/>
        </c:manualLayout>
      </c:layout>
      <c:barChart>
        <c:barDir val="bar"/>
        <c:grouping val="clustered"/>
        <c:varyColors val="0"/>
        <c:ser>
          <c:idx val="0"/>
          <c:order val="0"/>
          <c:tx>
            <c:strRef>
              <c:f>'Análises Atores'!$B$3</c:f>
              <c:strCache>
                <c:ptCount val="1"/>
                <c:pt idx="0">
                  <c:v>Atores analisados</c:v>
                </c:pt>
              </c:strCache>
            </c:strRef>
          </c:tx>
          <c:invertIfNegative val="0"/>
          <c:cat>
            <c:strRef>
              <c:f>'Análises Atores'!$A$4:$A$10</c:f>
              <c:strCache>
                <c:ptCount val="7"/>
                <c:pt idx="0">
                  <c:v>Governo Federal</c:v>
                </c:pt>
                <c:pt idx="1">
                  <c:v>Governo Estadual</c:v>
                </c:pt>
                <c:pt idx="2">
                  <c:v>Inst. de pesquisa e universidades</c:v>
                </c:pt>
                <c:pt idx="3">
                  <c:v>ONGs</c:v>
                </c:pt>
                <c:pt idx="4">
                  <c:v>Cooperação Internacional</c:v>
                </c:pt>
                <c:pt idx="5">
                  <c:v>Inst. financeiras e seguradoras</c:v>
                </c:pt>
                <c:pt idx="6">
                  <c:v>Outros</c:v>
                </c:pt>
              </c:strCache>
            </c:strRef>
          </c:cat>
          <c:val>
            <c:numRef>
              <c:f>'Análises Atores'!$B$4:$B$10</c:f>
              <c:numCache>
                <c:formatCode>General</c:formatCode>
                <c:ptCount val="7"/>
                <c:pt idx="0">
                  <c:v>34</c:v>
                </c:pt>
                <c:pt idx="1">
                  <c:v>4</c:v>
                </c:pt>
                <c:pt idx="2">
                  <c:v>37</c:v>
                </c:pt>
                <c:pt idx="3">
                  <c:v>15</c:v>
                </c:pt>
                <c:pt idx="4">
                  <c:v>2</c:v>
                </c:pt>
                <c:pt idx="5">
                  <c:v>6</c:v>
                </c:pt>
                <c:pt idx="6">
                  <c:v>2</c:v>
                </c:pt>
              </c:numCache>
            </c:numRef>
          </c:val>
        </c:ser>
        <c:dLbls>
          <c:showLegendKey val="0"/>
          <c:showVal val="1"/>
          <c:showCatName val="0"/>
          <c:showSerName val="0"/>
          <c:showPercent val="0"/>
          <c:showBubbleSize val="0"/>
        </c:dLbls>
        <c:gapWidth val="16"/>
        <c:axId val="118319360"/>
        <c:axId val="118333440"/>
      </c:barChart>
      <c:catAx>
        <c:axId val="118319360"/>
        <c:scaling>
          <c:orientation val="maxMin"/>
        </c:scaling>
        <c:delete val="0"/>
        <c:axPos val="l"/>
        <c:majorTickMark val="out"/>
        <c:minorTickMark val="none"/>
        <c:tickLblPos val="nextTo"/>
        <c:crossAx val="118333440"/>
        <c:crosses val="autoZero"/>
        <c:auto val="1"/>
        <c:lblAlgn val="ctr"/>
        <c:lblOffset val="100"/>
        <c:noMultiLvlLbl val="0"/>
      </c:catAx>
      <c:valAx>
        <c:axId val="118333440"/>
        <c:scaling>
          <c:orientation val="minMax"/>
        </c:scaling>
        <c:delete val="1"/>
        <c:axPos val="t"/>
        <c:numFmt formatCode="General" sourceLinked="1"/>
        <c:majorTickMark val="out"/>
        <c:minorTickMark val="none"/>
        <c:tickLblPos val="nextTo"/>
        <c:crossAx val="118319360"/>
        <c:crosses val="autoZero"/>
        <c:crossBetween val="between"/>
      </c:valAx>
    </c:plotArea>
    <c:plotVisOnly val="1"/>
    <c:dispBlanksAs val="gap"/>
    <c:showDLblsOverMax val="0"/>
  </c:chart>
  <c:spPr>
    <a:ln>
      <a:noFill/>
    </a:ln>
  </c:spPr>
  <c:printSettings>
    <c:headerFooter/>
    <c:pageMargins b="0.78740157499999996" l="0.511811024" r="0.511811024" t="0.78740157499999996" header="0.31496062000000091" footer="0.3149606200000009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Abrangencia espacial por tipo de ator</a:t>
            </a:r>
          </a:p>
        </c:rich>
      </c:tx>
      <c:overlay val="0"/>
    </c:title>
    <c:autoTitleDeleted val="0"/>
    <c:plotArea>
      <c:layout/>
      <c:barChart>
        <c:barDir val="bar"/>
        <c:grouping val="percentStacked"/>
        <c:varyColors val="0"/>
        <c:ser>
          <c:idx val="0"/>
          <c:order val="0"/>
          <c:tx>
            <c:strRef>
              <c:f>'Análises Atores'!$Y$3</c:f>
              <c:strCache>
                <c:ptCount val="1"/>
                <c:pt idx="0">
                  <c:v>Nacional</c:v>
                </c:pt>
              </c:strCache>
            </c:strRef>
          </c:tx>
          <c:invertIfNegative val="0"/>
          <c:dLbls>
            <c:txPr>
              <a:bodyPr/>
              <a:lstStyle/>
              <a:p>
                <a:pPr>
                  <a:defRPr sz="800"/>
                </a:pPr>
                <a:endParaRPr lang="pt-BR"/>
              </a:p>
            </c:txPr>
            <c:showLegendKey val="0"/>
            <c:showVal val="1"/>
            <c:showCatName val="0"/>
            <c:showSerName val="0"/>
            <c:showPercent val="0"/>
            <c:showBubbleSize val="0"/>
            <c:showLeaderLines val="0"/>
          </c:dLbls>
          <c:cat>
            <c:strRef>
              <c:f>'Análises Atores'!$A$4:$A$10</c:f>
              <c:strCache>
                <c:ptCount val="7"/>
                <c:pt idx="0">
                  <c:v>Governo Federal</c:v>
                </c:pt>
                <c:pt idx="1">
                  <c:v>Governo Estadual</c:v>
                </c:pt>
                <c:pt idx="2">
                  <c:v>Inst. de pesquisa e universidades</c:v>
                </c:pt>
                <c:pt idx="3">
                  <c:v>ONGs</c:v>
                </c:pt>
                <c:pt idx="4">
                  <c:v>Cooperação Internacional</c:v>
                </c:pt>
                <c:pt idx="5">
                  <c:v>Inst. financeiras e seguradoras</c:v>
                </c:pt>
                <c:pt idx="6">
                  <c:v>Outros</c:v>
                </c:pt>
              </c:strCache>
            </c:strRef>
          </c:cat>
          <c:val>
            <c:numRef>
              <c:f>'Análises Atores'!$Y$4:$Y$10</c:f>
              <c:numCache>
                <c:formatCode>General</c:formatCode>
                <c:ptCount val="7"/>
                <c:pt idx="0">
                  <c:v>34</c:v>
                </c:pt>
                <c:pt idx="1">
                  <c:v>1</c:v>
                </c:pt>
                <c:pt idx="2">
                  <c:v>25</c:v>
                </c:pt>
                <c:pt idx="3">
                  <c:v>7</c:v>
                </c:pt>
                <c:pt idx="4">
                  <c:v>0</c:v>
                </c:pt>
                <c:pt idx="5">
                  <c:v>3</c:v>
                </c:pt>
                <c:pt idx="6">
                  <c:v>2</c:v>
                </c:pt>
              </c:numCache>
            </c:numRef>
          </c:val>
        </c:ser>
        <c:ser>
          <c:idx val="1"/>
          <c:order val="1"/>
          <c:tx>
            <c:strRef>
              <c:f>'Análises Atores'!$Z$3</c:f>
              <c:strCache>
                <c:ptCount val="1"/>
                <c:pt idx="0">
                  <c:v>Estadual</c:v>
                </c:pt>
              </c:strCache>
            </c:strRef>
          </c:tx>
          <c:invertIfNegative val="0"/>
          <c:dLbls>
            <c:txPr>
              <a:bodyPr/>
              <a:lstStyle/>
              <a:p>
                <a:pPr>
                  <a:defRPr sz="800"/>
                </a:pPr>
                <a:endParaRPr lang="pt-BR"/>
              </a:p>
            </c:txPr>
            <c:showLegendKey val="0"/>
            <c:showVal val="1"/>
            <c:showCatName val="0"/>
            <c:showSerName val="0"/>
            <c:showPercent val="0"/>
            <c:showBubbleSize val="0"/>
            <c:showLeaderLines val="0"/>
          </c:dLbls>
          <c:cat>
            <c:strRef>
              <c:f>'Análises Atores'!$A$4:$A$10</c:f>
              <c:strCache>
                <c:ptCount val="7"/>
                <c:pt idx="0">
                  <c:v>Governo Federal</c:v>
                </c:pt>
                <c:pt idx="1">
                  <c:v>Governo Estadual</c:v>
                </c:pt>
                <c:pt idx="2">
                  <c:v>Inst. de pesquisa e universidades</c:v>
                </c:pt>
                <c:pt idx="3">
                  <c:v>ONGs</c:v>
                </c:pt>
                <c:pt idx="4">
                  <c:v>Cooperação Internacional</c:v>
                </c:pt>
                <c:pt idx="5">
                  <c:v>Inst. financeiras e seguradoras</c:v>
                </c:pt>
                <c:pt idx="6">
                  <c:v>Outros</c:v>
                </c:pt>
              </c:strCache>
            </c:strRef>
          </c:cat>
          <c:val>
            <c:numRef>
              <c:f>'Análises Atores'!$Z$4:$Z$10</c:f>
              <c:numCache>
                <c:formatCode>General</c:formatCode>
                <c:ptCount val="7"/>
                <c:pt idx="0">
                  <c:v>0</c:v>
                </c:pt>
                <c:pt idx="1">
                  <c:v>3</c:v>
                </c:pt>
                <c:pt idx="2">
                  <c:v>12</c:v>
                </c:pt>
                <c:pt idx="3">
                  <c:v>0</c:v>
                </c:pt>
                <c:pt idx="4">
                  <c:v>0</c:v>
                </c:pt>
                <c:pt idx="5">
                  <c:v>0</c:v>
                </c:pt>
                <c:pt idx="6">
                  <c:v>0</c:v>
                </c:pt>
              </c:numCache>
            </c:numRef>
          </c:val>
        </c:ser>
        <c:ser>
          <c:idx val="2"/>
          <c:order val="2"/>
          <c:tx>
            <c:strRef>
              <c:f>'Análises Atores'!$AA$3</c:f>
              <c:strCache>
                <c:ptCount val="1"/>
                <c:pt idx="0">
                  <c:v>Municipal/ Local</c:v>
                </c:pt>
              </c:strCache>
            </c:strRef>
          </c:tx>
          <c:invertIfNegative val="0"/>
          <c:dLbls>
            <c:txPr>
              <a:bodyPr/>
              <a:lstStyle/>
              <a:p>
                <a:pPr>
                  <a:defRPr sz="800"/>
                </a:pPr>
                <a:endParaRPr lang="pt-BR"/>
              </a:p>
            </c:txPr>
            <c:showLegendKey val="0"/>
            <c:showVal val="1"/>
            <c:showCatName val="0"/>
            <c:showSerName val="0"/>
            <c:showPercent val="0"/>
            <c:showBubbleSize val="0"/>
            <c:showLeaderLines val="0"/>
          </c:dLbls>
          <c:cat>
            <c:strRef>
              <c:f>'Análises Atores'!$A$4:$A$10</c:f>
              <c:strCache>
                <c:ptCount val="7"/>
                <c:pt idx="0">
                  <c:v>Governo Federal</c:v>
                </c:pt>
                <c:pt idx="1">
                  <c:v>Governo Estadual</c:v>
                </c:pt>
                <c:pt idx="2">
                  <c:v>Inst. de pesquisa e universidades</c:v>
                </c:pt>
                <c:pt idx="3">
                  <c:v>ONGs</c:v>
                </c:pt>
                <c:pt idx="4">
                  <c:v>Cooperação Internacional</c:v>
                </c:pt>
                <c:pt idx="5">
                  <c:v>Inst. financeiras e seguradoras</c:v>
                </c:pt>
                <c:pt idx="6">
                  <c:v>Outros</c:v>
                </c:pt>
              </c:strCache>
            </c:strRef>
          </c:cat>
          <c:val>
            <c:numRef>
              <c:f>'Análises Atores'!$AA$4:$AA$10</c:f>
              <c:numCache>
                <c:formatCode>General</c:formatCode>
                <c:ptCount val="7"/>
                <c:pt idx="0">
                  <c:v>0</c:v>
                </c:pt>
                <c:pt idx="1">
                  <c:v>0</c:v>
                </c:pt>
                <c:pt idx="2">
                  <c:v>0</c:v>
                </c:pt>
                <c:pt idx="3">
                  <c:v>0</c:v>
                </c:pt>
                <c:pt idx="4">
                  <c:v>0</c:v>
                </c:pt>
                <c:pt idx="5">
                  <c:v>0</c:v>
                </c:pt>
                <c:pt idx="6">
                  <c:v>0</c:v>
                </c:pt>
              </c:numCache>
            </c:numRef>
          </c:val>
        </c:ser>
        <c:ser>
          <c:idx val="3"/>
          <c:order val="3"/>
          <c:tx>
            <c:strRef>
              <c:f>'Análises Atores'!$AB$3</c:f>
              <c:strCache>
                <c:ptCount val="1"/>
                <c:pt idx="0">
                  <c:v>Biomas/ Ecossistemas</c:v>
                </c:pt>
              </c:strCache>
            </c:strRef>
          </c:tx>
          <c:invertIfNegative val="0"/>
          <c:dLbls>
            <c:txPr>
              <a:bodyPr/>
              <a:lstStyle/>
              <a:p>
                <a:pPr>
                  <a:defRPr sz="800"/>
                </a:pPr>
                <a:endParaRPr lang="pt-BR"/>
              </a:p>
            </c:txPr>
            <c:showLegendKey val="0"/>
            <c:showVal val="1"/>
            <c:showCatName val="0"/>
            <c:showSerName val="0"/>
            <c:showPercent val="0"/>
            <c:showBubbleSize val="0"/>
            <c:showLeaderLines val="0"/>
          </c:dLbls>
          <c:cat>
            <c:strRef>
              <c:f>'Análises Atores'!$A$4:$A$10</c:f>
              <c:strCache>
                <c:ptCount val="7"/>
                <c:pt idx="0">
                  <c:v>Governo Federal</c:v>
                </c:pt>
                <c:pt idx="1">
                  <c:v>Governo Estadual</c:v>
                </c:pt>
                <c:pt idx="2">
                  <c:v>Inst. de pesquisa e universidades</c:v>
                </c:pt>
                <c:pt idx="3">
                  <c:v>ONGs</c:v>
                </c:pt>
                <c:pt idx="4">
                  <c:v>Cooperação Internacional</c:v>
                </c:pt>
                <c:pt idx="5">
                  <c:v>Inst. financeiras e seguradoras</c:v>
                </c:pt>
                <c:pt idx="6">
                  <c:v>Outros</c:v>
                </c:pt>
              </c:strCache>
            </c:strRef>
          </c:cat>
          <c:val>
            <c:numRef>
              <c:f>'Análises Atores'!$AB$4:$AB$10</c:f>
              <c:numCache>
                <c:formatCode>General</c:formatCode>
                <c:ptCount val="7"/>
                <c:pt idx="0">
                  <c:v>0</c:v>
                </c:pt>
                <c:pt idx="1">
                  <c:v>0</c:v>
                </c:pt>
                <c:pt idx="2">
                  <c:v>1</c:v>
                </c:pt>
                <c:pt idx="3">
                  <c:v>4</c:v>
                </c:pt>
                <c:pt idx="4">
                  <c:v>0</c:v>
                </c:pt>
                <c:pt idx="5">
                  <c:v>0</c:v>
                </c:pt>
                <c:pt idx="6">
                  <c:v>0</c:v>
                </c:pt>
              </c:numCache>
            </c:numRef>
          </c:val>
        </c:ser>
        <c:ser>
          <c:idx val="4"/>
          <c:order val="4"/>
          <c:tx>
            <c:strRef>
              <c:f>'Análises Atores'!$AC$3</c:f>
              <c:strCache>
                <c:ptCount val="1"/>
                <c:pt idx="0">
                  <c:v>Bacias Hidrográficas</c:v>
                </c:pt>
              </c:strCache>
            </c:strRef>
          </c:tx>
          <c:invertIfNegative val="0"/>
          <c:dLbls>
            <c:txPr>
              <a:bodyPr/>
              <a:lstStyle/>
              <a:p>
                <a:pPr>
                  <a:defRPr sz="800"/>
                </a:pPr>
                <a:endParaRPr lang="pt-BR"/>
              </a:p>
            </c:txPr>
            <c:showLegendKey val="0"/>
            <c:showVal val="1"/>
            <c:showCatName val="0"/>
            <c:showSerName val="0"/>
            <c:showPercent val="0"/>
            <c:showBubbleSize val="0"/>
            <c:showLeaderLines val="0"/>
          </c:dLbls>
          <c:cat>
            <c:strRef>
              <c:f>'Análises Atores'!$A$4:$A$10</c:f>
              <c:strCache>
                <c:ptCount val="7"/>
                <c:pt idx="0">
                  <c:v>Governo Federal</c:v>
                </c:pt>
                <c:pt idx="1">
                  <c:v>Governo Estadual</c:v>
                </c:pt>
                <c:pt idx="2">
                  <c:v>Inst. de pesquisa e universidades</c:v>
                </c:pt>
                <c:pt idx="3">
                  <c:v>ONGs</c:v>
                </c:pt>
                <c:pt idx="4">
                  <c:v>Cooperação Internacional</c:v>
                </c:pt>
                <c:pt idx="5">
                  <c:v>Inst. financeiras e seguradoras</c:v>
                </c:pt>
                <c:pt idx="6">
                  <c:v>Outros</c:v>
                </c:pt>
              </c:strCache>
            </c:strRef>
          </c:cat>
          <c:val>
            <c:numRef>
              <c:f>'Análises Atores'!$AC$4:$AC$10</c:f>
              <c:numCache>
                <c:formatCode>General</c:formatCode>
                <c:ptCount val="7"/>
                <c:pt idx="0">
                  <c:v>0</c:v>
                </c:pt>
                <c:pt idx="1">
                  <c:v>0</c:v>
                </c:pt>
                <c:pt idx="2">
                  <c:v>0</c:v>
                </c:pt>
                <c:pt idx="3">
                  <c:v>1</c:v>
                </c:pt>
                <c:pt idx="4">
                  <c:v>0</c:v>
                </c:pt>
                <c:pt idx="5">
                  <c:v>0</c:v>
                </c:pt>
                <c:pt idx="6">
                  <c:v>0</c:v>
                </c:pt>
              </c:numCache>
            </c:numRef>
          </c:val>
        </c:ser>
        <c:ser>
          <c:idx val="5"/>
          <c:order val="5"/>
          <c:tx>
            <c:strRef>
              <c:f>'Análises Atores'!$AD$3</c:f>
              <c:strCache>
                <c:ptCount val="1"/>
                <c:pt idx="0">
                  <c:v>Regional (N NE CO SE S)</c:v>
                </c:pt>
              </c:strCache>
            </c:strRef>
          </c:tx>
          <c:invertIfNegative val="0"/>
          <c:dLbls>
            <c:txPr>
              <a:bodyPr/>
              <a:lstStyle/>
              <a:p>
                <a:pPr>
                  <a:defRPr sz="800"/>
                </a:pPr>
                <a:endParaRPr lang="pt-BR"/>
              </a:p>
            </c:txPr>
            <c:showLegendKey val="0"/>
            <c:showVal val="1"/>
            <c:showCatName val="0"/>
            <c:showSerName val="0"/>
            <c:showPercent val="0"/>
            <c:showBubbleSize val="0"/>
            <c:showLeaderLines val="0"/>
          </c:dLbls>
          <c:cat>
            <c:strRef>
              <c:f>'Análises Atores'!$A$4:$A$10</c:f>
              <c:strCache>
                <c:ptCount val="7"/>
                <c:pt idx="0">
                  <c:v>Governo Federal</c:v>
                </c:pt>
                <c:pt idx="1">
                  <c:v>Governo Estadual</c:v>
                </c:pt>
                <c:pt idx="2">
                  <c:v>Inst. de pesquisa e universidades</c:v>
                </c:pt>
                <c:pt idx="3">
                  <c:v>ONGs</c:v>
                </c:pt>
                <c:pt idx="4">
                  <c:v>Cooperação Internacional</c:v>
                </c:pt>
                <c:pt idx="5">
                  <c:v>Inst. financeiras e seguradoras</c:v>
                </c:pt>
                <c:pt idx="6">
                  <c:v>Outros</c:v>
                </c:pt>
              </c:strCache>
            </c:strRef>
          </c:cat>
          <c:val>
            <c:numRef>
              <c:f>'Análises Atores'!$AD$4:$AD$10</c:f>
              <c:numCache>
                <c:formatCode>General</c:formatCode>
                <c:ptCount val="7"/>
                <c:pt idx="0">
                  <c:v>0</c:v>
                </c:pt>
                <c:pt idx="1">
                  <c:v>1</c:v>
                </c:pt>
                <c:pt idx="2">
                  <c:v>5</c:v>
                </c:pt>
                <c:pt idx="3">
                  <c:v>3</c:v>
                </c:pt>
                <c:pt idx="4">
                  <c:v>0</c:v>
                </c:pt>
                <c:pt idx="5">
                  <c:v>0</c:v>
                </c:pt>
                <c:pt idx="6">
                  <c:v>0</c:v>
                </c:pt>
              </c:numCache>
            </c:numRef>
          </c:val>
        </c:ser>
        <c:ser>
          <c:idx val="6"/>
          <c:order val="6"/>
          <c:tx>
            <c:strRef>
              <c:f>'Análises Atores'!$AE$3</c:f>
              <c:strCache>
                <c:ptCount val="1"/>
                <c:pt idx="0">
                  <c:v>Continental, global</c:v>
                </c:pt>
              </c:strCache>
            </c:strRef>
          </c:tx>
          <c:invertIfNegative val="0"/>
          <c:dLbls>
            <c:txPr>
              <a:bodyPr/>
              <a:lstStyle/>
              <a:p>
                <a:pPr>
                  <a:defRPr sz="800"/>
                </a:pPr>
                <a:endParaRPr lang="pt-BR"/>
              </a:p>
            </c:txPr>
            <c:showLegendKey val="0"/>
            <c:showVal val="1"/>
            <c:showCatName val="0"/>
            <c:showSerName val="0"/>
            <c:showPercent val="0"/>
            <c:showBubbleSize val="0"/>
            <c:showLeaderLines val="0"/>
          </c:dLbls>
          <c:cat>
            <c:strRef>
              <c:f>'Análises Atores'!$A$4:$A$10</c:f>
              <c:strCache>
                <c:ptCount val="7"/>
                <c:pt idx="0">
                  <c:v>Governo Federal</c:v>
                </c:pt>
                <c:pt idx="1">
                  <c:v>Governo Estadual</c:v>
                </c:pt>
                <c:pt idx="2">
                  <c:v>Inst. de pesquisa e universidades</c:v>
                </c:pt>
                <c:pt idx="3">
                  <c:v>ONGs</c:v>
                </c:pt>
                <c:pt idx="4">
                  <c:v>Cooperação Internacional</c:v>
                </c:pt>
                <c:pt idx="5">
                  <c:v>Inst. financeiras e seguradoras</c:v>
                </c:pt>
                <c:pt idx="6">
                  <c:v>Outros</c:v>
                </c:pt>
              </c:strCache>
            </c:strRef>
          </c:cat>
          <c:val>
            <c:numRef>
              <c:f>'Análises Atores'!$AE$4:$AE$10</c:f>
              <c:numCache>
                <c:formatCode>General</c:formatCode>
                <c:ptCount val="7"/>
                <c:pt idx="0">
                  <c:v>0</c:v>
                </c:pt>
                <c:pt idx="1">
                  <c:v>0</c:v>
                </c:pt>
                <c:pt idx="2">
                  <c:v>1</c:v>
                </c:pt>
                <c:pt idx="3">
                  <c:v>3</c:v>
                </c:pt>
                <c:pt idx="4">
                  <c:v>2</c:v>
                </c:pt>
                <c:pt idx="5">
                  <c:v>3</c:v>
                </c:pt>
                <c:pt idx="6">
                  <c:v>0</c:v>
                </c:pt>
              </c:numCache>
            </c:numRef>
          </c:val>
        </c:ser>
        <c:dLbls>
          <c:showLegendKey val="0"/>
          <c:showVal val="1"/>
          <c:showCatName val="0"/>
          <c:showSerName val="0"/>
          <c:showPercent val="0"/>
          <c:showBubbleSize val="0"/>
        </c:dLbls>
        <c:gapWidth val="55"/>
        <c:overlap val="100"/>
        <c:axId val="118407936"/>
        <c:axId val="118393856"/>
      </c:barChart>
      <c:valAx>
        <c:axId val="118393856"/>
        <c:scaling>
          <c:orientation val="minMax"/>
        </c:scaling>
        <c:delete val="0"/>
        <c:axPos val="t"/>
        <c:majorGridlines/>
        <c:numFmt formatCode="0%" sourceLinked="1"/>
        <c:majorTickMark val="none"/>
        <c:minorTickMark val="none"/>
        <c:tickLblPos val="nextTo"/>
        <c:crossAx val="118407936"/>
        <c:crosses val="autoZero"/>
        <c:crossBetween val="between"/>
      </c:valAx>
      <c:catAx>
        <c:axId val="118407936"/>
        <c:scaling>
          <c:orientation val="maxMin"/>
        </c:scaling>
        <c:delete val="0"/>
        <c:axPos val="l"/>
        <c:majorTickMark val="none"/>
        <c:minorTickMark val="none"/>
        <c:tickLblPos val="nextTo"/>
        <c:crossAx val="118393856"/>
        <c:crosses val="autoZero"/>
        <c:auto val="1"/>
        <c:lblAlgn val="ctr"/>
        <c:lblOffset val="100"/>
        <c:noMultiLvlLbl val="0"/>
      </c:catAx>
    </c:plotArea>
    <c:legend>
      <c:legendPos val="r"/>
      <c:overlay val="0"/>
      <c:txPr>
        <a:bodyPr/>
        <a:lstStyle/>
        <a:p>
          <a:pPr>
            <a:defRPr sz="800"/>
          </a:pPr>
          <a:endParaRPr lang="pt-BR"/>
        </a:p>
      </c:txPr>
    </c:legend>
    <c:plotVisOnly val="1"/>
    <c:dispBlanksAs val="gap"/>
    <c:showDLblsOverMax val="0"/>
  </c:chart>
  <c:spPr>
    <a:noFill/>
    <a:ln>
      <a:noFill/>
    </a:ln>
  </c:spPr>
  <c:printSettings>
    <c:headerFooter/>
    <c:pageMargins b="0.78740157499999996" l="0.511811024" r="0.511811024" t="0.78740157499999996" header="0.31496062000000075" footer="0.31496062000000075"/>
    <c:pageSetup/>
  </c:printSettings>
</c:chartSpace>
</file>

<file path=xl/ctrlProps/ctrlProp1.xml><?xml version="1.0" encoding="utf-8"?>
<formControlPr xmlns="http://schemas.microsoft.com/office/spreadsheetml/2009/9/main" objectType="Drop" dropLines="20" dropStyle="combo" dx="16" fmlaLink="$A$1" fmlaRange="'Base Atores'!$B$4:$B$146" noThreeD="1" sel="32" val="30"/>
</file>

<file path=xl/ctrlProps/ctrlProp10.xml><?xml version="1.0" encoding="utf-8"?>
<formControlPr xmlns="http://schemas.microsoft.com/office/spreadsheetml/2009/9/main" objectType="CheckBox" fmlaLink="E10" lockText="1" noThreeD="1"/>
</file>

<file path=xl/ctrlProps/ctrlProp11.xml><?xml version="1.0" encoding="utf-8"?>
<formControlPr xmlns="http://schemas.microsoft.com/office/spreadsheetml/2009/9/main" objectType="CheckBox" fmlaLink="E11" lockText="1" noThreeD="1"/>
</file>

<file path=xl/ctrlProps/ctrlProp12.xml><?xml version="1.0" encoding="utf-8"?>
<formControlPr xmlns="http://schemas.microsoft.com/office/spreadsheetml/2009/9/main" objectType="CheckBox" fmlaLink="E12" lockText="1" noThreeD="1"/>
</file>

<file path=xl/ctrlProps/ctrlProp13.xml><?xml version="1.0" encoding="utf-8"?>
<formControlPr xmlns="http://schemas.microsoft.com/office/spreadsheetml/2009/9/main" objectType="CheckBox" fmlaLink="E13" lockText="1" noThreeD="1"/>
</file>

<file path=xl/ctrlProps/ctrlProp14.xml><?xml version="1.0" encoding="utf-8"?>
<formControlPr xmlns="http://schemas.microsoft.com/office/spreadsheetml/2009/9/main" objectType="CheckBox" fmlaLink="E14" lockText="1" noThreeD="1"/>
</file>

<file path=xl/ctrlProps/ctrlProp15.xml><?xml version="1.0" encoding="utf-8"?>
<formControlPr xmlns="http://schemas.microsoft.com/office/spreadsheetml/2009/9/main" objectType="CheckBox" fmlaLink="E15" lockText="1" noThreeD="1"/>
</file>

<file path=xl/ctrlProps/ctrlProp16.xml><?xml version="1.0" encoding="utf-8"?>
<formControlPr xmlns="http://schemas.microsoft.com/office/spreadsheetml/2009/9/main" objectType="CheckBox" fmlaLink="E16" lockText="1" noThreeD="1"/>
</file>

<file path=xl/ctrlProps/ctrlProp17.xml><?xml version="1.0" encoding="utf-8"?>
<formControlPr xmlns="http://schemas.microsoft.com/office/spreadsheetml/2009/9/main" objectType="CheckBox" fmlaLink="E17" lockText="1" noThreeD="1"/>
</file>

<file path=xl/ctrlProps/ctrlProp18.xml><?xml version="1.0" encoding="utf-8"?>
<formControlPr xmlns="http://schemas.microsoft.com/office/spreadsheetml/2009/9/main" objectType="CheckBox" fmlaLink="E18" lockText="1" noThreeD="1"/>
</file>

<file path=xl/ctrlProps/ctrlProp19.xml><?xml version="1.0" encoding="utf-8"?>
<formControlPr xmlns="http://schemas.microsoft.com/office/spreadsheetml/2009/9/main" objectType="CheckBox" fmlaLink="E19" lockText="1" noThreeD="1"/>
</file>

<file path=xl/ctrlProps/ctrlProp2.xml><?xml version="1.0" encoding="utf-8"?>
<formControlPr xmlns="http://schemas.microsoft.com/office/spreadsheetml/2009/9/main" objectType="Scroll" dx="16" fmlaLink="$A$1" horiz="1" max="120" noThreeD="1" val="32"/>
</file>

<file path=xl/ctrlProps/ctrlProp20.xml><?xml version="1.0" encoding="utf-8"?>
<formControlPr xmlns="http://schemas.microsoft.com/office/spreadsheetml/2009/9/main" objectType="CheckBox" fmlaLink="E20" lockText="1" noThreeD="1"/>
</file>

<file path=xl/ctrlProps/ctrlProp21.xml><?xml version="1.0" encoding="utf-8"?>
<formControlPr xmlns="http://schemas.microsoft.com/office/spreadsheetml/2009/9/main" objectType="CheckBox" fmlaLink="E21" lockText="1" noThreeD="1"/>
</file>

<file path=xl/ctrlProps/ctrlProp22.xml><?xml version="1.0" encoding="utf-8"?>
<formControlPr xmlns="http://schemas.microsoft.com/office/spreadsheetml/2009/9/main" objectType="CheckBox" fmlaLink="E22" lockText="1" noThreeD="1"/>
</file>

<file path=xl/ctrlProps/ctrlProp23.xml><?xml version="1.0" encoding="utf-8"?>
<formControlPr xmlns="http://schemas.microsoft.com/office/spreadsheetml/2009/9/main" objectType="CheckBox" fmlaLink="E23" lockText="1" noThreeD="1"/>
</file>

<file path=xl/ctrlProps/ctrlProp24.xml><?xml version="1.0" encoding="utf-8"?>
<formControlPr xmlns="http://schemas.microsoft.com/office/spreadsheetml/2009/9/main" objectType="CheckBox" fmlaLink="G7" lockText="1" noThreeD="1"/>
</file>

<file path=xl/ctrlProps/ctrlProp25.xml><?xml version="1.0" encoding="utf-8"?>
<formControlPr xmlns="http://schemas.microsoft.com/office/spreadsheetml/2009/9/main" objectType="CheckBox" fmlaLink="G8" lockText="1" noThreeD="1"/>
</file>

<file path=xl/ctrlProps/ctrlProp26.xml><?xml version="1.0" encoding="utf-8"?>
<formControlPr xmlns="http://schemas.microsoft.com/office/spreadsheetml/2009/9/main" objectType="CheckBox" fmlaLink="G9" lockText="1" noThreeD="1"/>
</file>

<file path=xl/ctrlProps/ctrlProp27.xml><?xml version="1.0" encoding="utf-8"?>
<formControlPr xmlns="http://schemas.microsoft.com/office/spreadsheetml/2009/9/main" objectType="CheckBox" fmlaLink="G10" lockText="1" noThreeD="1"/>
</file>

<file path=xl/ctrlProps/ctrlProp28.xml><?xml version="1.0" encoding="utf-8"?>
<formControlPr xmlns="http://schemas.microsoft.com/office/spreadsheetml/2009/9/main" objectType="CheckBox" fmlaLink="G11" lockText="1" noThreeD="1"/>
</file>

<file path=xl/ctrlProps/ctrlProp29.xml><?xml version="1.0" encoding="utf-8"?>
<formControlPr xmlns="http://schemas.microsoft.com/office/spreadsheetml/2009/9/main" objectType="CheckBox" fmlaLink="G12" lockText="1" noThreeD="1"/>
</file>

<file path=xl/ctrlProps/ctrlProp3.xml><?xml version="1.0" encoding="utf-8"?>
<formControlPr xmlns="http://schemas.microsoft.com/office/spreadsheetml/2009/9/main" objectType="CheckBox" fmlaLink="C7" lockText="1" noThreeD="1"/>
</file>

<file path=xl/ctrlProps/ctrlProp30.xml><?xml version="1.0" encoding="utf-8"?>
<formControlPr xmlns="http://schemas.microsoft.com/office/spreadsheetml/2009/9/main" objectType="CheckBox" fmlaLink="G13" lockText="1" noThreeD="1"/>
</file>

<file path=xl/ctrlProps/ctrlProp4.xml><?xml version="1.0" encoding="utf-8"?>
<formControlPr xmlns="http://schemas.microsoft.com/office/spreadsheetml/2009/9/main" objectType="CheckBox" fmlaLink="$C$8" lockText="1" noThreeD="1"/>
</file>

<file path=xl/ctrlProps/ctrlProp5.xml><?xml version="1.0" encoding="utf-8"?>
<formControlPr xmlns="http://schemas.microsoft.com/office/spreadsheetml/2009/9/main" objectType="CheckBox" fmlaLink="$C$9" lockText="1" noThreeD="1"/>
</file>

<file path=xl/ctrlProps/ctrlProp6.xml><?xml version="1.0" encoding="utf-8"?>
<formControlPr xmlns="http://schemas.microsoft.com/office/spreadsheetml/2009/9/main" objectType="CheckBox" fmlaLink="$C$10" lockText="1" noThreeD="1"/>
</file>

<file path=xl/ctrlProps/ctrlProp7.xml><?xml version="1.0" encoding="utf-8"?>
<formControlPr xmlns="http://schemas.microsoft.com/office/spreadsheetml/2009/9/main" objectType="CheckBox" fmlaLink="E7" lockText="1" noThreeD="1"/>
</file>

<file path=xl/ctrlProps/ctrlProp8.xml><?xml version="1.0" encoding="utf-8"?>
<formControlPr xmlns="http://schemas.microsoft.com/office/spreadsheetml/2009/9/main" objectType="CheckBox" fmlaLink="E8" lockText="1" noThreeD="1"/>
</file>

<file path=xl/ctrlProps/ctrlProp9.xml><?xml version="1.0" encoding="utf-8"?>
<formControlPr xmlns="http://schemas.microsoft.com/office/spreadsheetml/2009/9/main" objectType="CheckBox" fmlaLink="E9"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200025</xdr:colOff>
      <xdr:row>1</xdr:row>
      <xdr:rowOff>28575</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609600" y="0"/>
          <a:ext cx="3248025" cy="2190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1114425</xdr:colOff>
          <xdr:row>0</xdr:row>
          <xdr:rowOff>95250</xdr:rowOff>
        </xdr:from>
        <xdr:to>
          <xdr:col>1</xdr:col>
          <xdr:colOff>1981200</xdr:colOff>
          <xdr:row>0</xdr:row>
          <xdr:rowOff>438150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2019300</xdr:colOff>
          <xdr:row>0</xdr:row>
          <xdr:rowOff>104775</xdr:rowOff>
        </xdr:from>
        <xdr:to>
          <xdr:col>1</xdr:col>
          <xdr:colOff>2990850</xdr:colOff>
          <xdr:row>0</xdr:row>
          <xdr:rowOff>438150</xdr:rowOff>
        </xdr:to>
        <xdr:sp macro="" textlink="">
          <xdr:nvSpPr>
            <xdr:cNvPr id="1026" name="Scroll Bar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304424</xdr:colOff>
      <xdr:row>31</xdr:row>
      <xdr:rowOff>0</xdr:rowOff>
    </xdr:from>
    <xdr:to>
      <xdr:col>17</xdr:col>
      <xdr:colOff>232834</xdr:colOff>
      <xdr:row>40</xdr:row>
      <xdr:rowOff>156882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244662</xdr:colOff>
      <xdr:row>42</xdr:row>
      <xdr:rowOff>183707</xdr:rowOff>
    </xdr:from>
    <xdr:to>
      <xdr:col>17</xdr:col>
      <xdr:colOff>253999</xdr:colOff>
      <xdr:row>54</xdr:row>
      <xdr:rowOff>75139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339911</xdr:colOff>
      <xdr:row>31</xdr:row>
      <xdr:rowOff>0</xdr:rowOff>
    </xdr:from>
    <xdr:to>
      <xdr:col>31</xdr:col>
      <xdr:colOff>127000</xdr:colOff>
      <xdr:row>40</xdr:row>
      <xdr:rowOff>156261</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264584</xdr:colOff>
      <xdr:row>42</xdr:row>
      <xdr:rowOff>41767</xdr:rowOff>
    </xdr:from>
    <xdr:to>
      <xdr:col>31</xdr:col>
      <xdr:colOff>84668</xdr:colOff>
      <xdr:row>51</xdr:row>
      <xdr:rowOff>84100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85</xdr:row>
      <xdr:rowOff>39613</xdr:rowOff>
    </xdr:from>
    <xdr:to>
      <xdr:col>15</xdr:col>
      <xdr:colOff>198664</xdr:colOff>
      <xdr:row>110</xdr:row>
      <xdr:rowOff>1059</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58</xdr:row>
      <xdr:rowOff>83378</xdr:rowOff>
    </xdr:from>
    <xdr:to>
      <xdr:col>13</xdr:col>
      <xdr:colOff>292552</xdr:colOff>
      <xdr:row>83</xdr:row>
      <xdr:rowOff>79375</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131232</xdr:colOff>
      <xdr:row>84</xdr:row>
      <xdr:rowOff>171450</xdr:rowOff>
    </xdr:from>
    <xdr:to>
      <xdr:col>36</xdr:col>
      <xdr:colOff>552450</xdr:colOff>
      <xdr:row>110</xdr:row>
      <xdr:rowOff>116418</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25400</xdr:colOff>
      <xdr:row>16</xdr:row>
      <xdr:rowOff>190499</xdr:rowOff>
    </xdr:from>
    <xdr:to>
      <xdr:col>8</xdr:col>
      <xdr:colOff>47625</xdr:colOff>
      <xdr:row>28</xdr:row>
      <xdr:rowOff>20108</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200024</xdr:colOff>
      <xdr:row>16</xdr:row>
      <xdr:rowOff>104774</xdr:rowOff>
    </xdr:from>
    <xdr:to>
      <xdr:col>17</xdr:col>
      <xdr:colOff>371474</xdr:colOff>
      <xdr:row>27</xdr:row>
      <xdr:rowOff>161925</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2143125</xdr:colOff>
          <xdr:row>5</xdr:row>
          <xdr:rowOff>238125</xdr:rowOff>
        </xdr:from>
        <xdr:to>
          <xdr:col>3</xdr:col>
          <xdr:colOff>19050</xdr:colOff>
          <xdr:row>7</xdr:row>
          <xdr:rowOff>9525</xdr:rowOff>
        </xdr:to>
        <xdr:sp macro="" textlink="">
          <xdr:nvSpPr>
            <xdr:cNvPr id="3073" name="Check Box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2143125</xdr:colOff>
          <xdr:row>6</xdr:row>
          <xdr:rowOff>152400</xdr:rowOff>
        </xdr:from>
        <xdr:to>
          <xdr:col>3</xdr:col>
          <xdr:colOff>19050</xdr:colOff>
          <xdr:row>8</xdr:row>
          <xdr:rowOff>28575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2143125</xdr:colOff>
          <xdr:row>7</xdr:row>
          <xdr:rowOff>142875</xdr:rowOff>
        </xdr:from>
        <xdr:to>
          <xdr:col>3</xdr:col>
          <xdr:colOff>19050</xdr:colOff>
          <xdr:row>9</xdr:row>
          <xdr:rowOff>19050</xdr:rowOff>
        </xdr:to>
        <xdr:sp macro="" textlink="">
          <xdr:nvSpPr>
            <xdr:cNvPr id="3075" name="Check Box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2143125</xdr:colOff>
          <xdr:row>8</xdr:row>
          <xdr:rowOff>142875</xdr:rowOff>
        </xdr:from>
        <xdr:to>
          <xdr:col>3</xdr:col>
          <xdr:colOff>19050</xdr:colOff>
          <xdr:row>10</xdr:row>
          <xdr:rowOff>19050</xdr:rowOff>
        </xdr:to>
        <xdr:sp macro="" textlink="">
          <xdr:nvSpPr>
            <xdr:cNvPr id="3076" name="Check Box 4" hidden="1">
              <a:extLst>
                <a:ext uri="{63B3BB69-23CF-44E3-9099-C40C66FF867C}">
                  <a14:compatExt spid="_x0000_s3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3495675</xdr:colOff>
          <xdr:row>5</xdr:row>
          <xdr:rowOff>238125</xdr:rowOff>
        </xdr:from>
        <xdr:to>
          <xdr:col>5</xdr:col>
          <xdr:colOff>38100</xdr:colOff>
          <xdr:row>7</xdr:row>
          <xdr:rowOff>9525</xdr:rowOff>
        </xdr:to>
        <xdr:sp macro="" textlink="">
          <xdr:nvSpPr>
            <xdr:cNvPr id="3077" name="Check Box 5" hidden="1">
              <a:extLst>
                <a:ext uri="{63B3BB69-23CF-44E3-9099-C40C66FF867C}">
                  <a14:compatExt spid="_x0000_s3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3495675</xdr:colOff>
          <xdr:row>6</xdr:row>
          <xdr:rowOff>142875</xdr:rowOff>
        </xdr:from>
        <xdr:to>
          <xdr:col>5</xdr:col>
          <xdr:colOff>38100</xdr:colOff>
          <xdr:row>8</xdr:row>
          <xdr:rowOff>19050</xdr:rowOff>
        </xdr:to>
        <xdr:sp macro="" textlink="">
          <xdr:nvSpPr>
            <xdr:cNvPr id="3078" name="Check Box 6" hidden="1">
              <a:extLst>
                <a:ext uri="{63B3BB69-23CF-44E3-9099-C40C66FF867C}">
                  <a14:compatExt spid="_x0000_s3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3495675</xdr:colOff>
          <xdr:row>7</xdr:row>
          <xdr:rowOff>142875</xdr:rowOff>
        </xdr:from>
        <xdr:to>
          <xdr:col>5</xdr:col>
          <xdr:colOff>38100</xdr:colOff>
          <xdr:row>9</xdr:row>
          <xdr:rowOff>19050</xdr:rowOff>
        </xdr:to>
        <xdr:sp macro="" textlink="">
          <xdr:nvSpPr>
            <xdr:cNvPr id="3079" name="Check Box 7" hidden="1">
              <a:extLst>
                <a:ext uri="{63B3BB69-23CF-44E3-9099-C40C66FF867C}">
                  <a14:compatExt spid="_x0000_s3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3495675</xdr:colOff>
          <xdr:row>8</xdr:row>
          <xdr:rowOff>142875</xdr:rowOff>
        </xdr:from>
        <xdr:to>
          <xdr:col>5</xdr:col>
          <xdr:colOff>38100</xdr:colOff>
          <xdr:row>10</xdr:row>
          <xdr:rowOff>19050</xdr:rowOff>
        </xdr:to>
        <xdr:sp macro="" textlink="">
          <xdr:nvSpPr>
            <xdr:cNvPr id="3080" name="Check Box 8" hidden="1">
              <a:extLst>
                <a:ext uri="{63B3BB69-23CF-44E3-9099-C40C66FF867C}">
                  <a14:compatExt spid="_x0000_s3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3495675</xdr:colOff>
          <xdr:row>9</xdr:row>
          <xdr:rowOff>142875</xdr:rowOff>
        </xdr:from>
        <xdr:to>
          <xdr:col>5</xdr:col>
          <xdr:colOff>38100</xdr:colOff>
          <xdr:row>11</xdr:row>
          <xdr:rowOff>19050</xdr:rowOff>
        </xdr:to>
        <xdr:sp macro="" textlink="">
          <xdr:nvSpPr>
            <xdr:cNvPr id="3081" name="Check Box 9" hidden="1">
              <a:extLst>
                <a:ext uri="{63B3BB69-23CF-44E3-9099-C40C66FF867C}">
                  <a14:compatExt spid="_x0000_s3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3495675</xdr:colOff>
          <xdr:row>10</xdr:row>
          <xdr:rowOff>142875</xdr:rowOff>
        </xdr:from>
        <xdr:to>
          <xdr:col>5</xdr:col>
          <xdr:colOff>38100</xdr:colOff>
          <xdr:row>12</xdr:row>
          <xdr:rowOff>19050</xdr:rowOff>
        </xdr:to>
        <xdr:sp macro="" textlink="">
          <xdr:nvSpPr>
            <xdr:cNvPr id="3082" name="Check Box 10" hidden="1">
              <a:extLst>
                <a:ext uri="{63B3BB69-23CF-44E3-9099-C40C66FF867C}">
                  <a14:compatExt spid="_x0000_s3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3495675</xdr:colOff>
          <xdr:row>11</xdr:row>
          <xdr:rowOff>142875</xdr:rowOff>
        </xdr:from>
        <xdr:to>
          <xdr:col>5</xdr:col>
          <xdr:colOff>38100</xdr:colOff>
          <xdr:row>13</xdr:row>
          <xdr:rowOff>19050</xdr:rowOff>
        </xdr:to>
        <xdr:sp macro="" textlink="">
          <xdr:nvSpPr>
            <xdr:cNvPr id="3083" name="Check Box 11" hidden="1">
              <a:extLst>
                <a:ext uri="{63B3BB69-23CF-44E3-9099-C40C66FF867C}">
                  <a14:compatExt spid="_x0000_s3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3495675</xdr:colOff>
          <xdr:row>12</xdr:row>
          <xdr:rowOff>142875</xdr:rowOff>
        </xdr:from>
        <xdr:to>
          <xdr:col>5</xdr:col>
          <xdr:colOff>38100</xdr:colOff>
          <xdr:row>14</xdr:row>
          <xdr:rowOff>19050</xdr:rowOff>
        </xdr:to>
        <xdr:sp macro="" textlink="">
          <xdr:nvSpPr>
            <xdr:cNvPr id="3084" name="Check Box 12" hidden="1">
              <a:extLst>
                <a:ext uri="{63B3BB69-23CF-44E3-9099-C40C66FF867C}">
                  <a14:compatExt spid="_x0000_s3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3495675</xdr:colOff>
          <xdr:row>13</xdr:row>
          <xdr:rowOff>142875</xdr:rowOff>
        </xdr:from>
        <xdr:to>
          <xdr:col>5</xdr:col>
          <xdr:colOff>38100</xdr:colOff>
          <xdr:row>15</xdr:row>
          <xdr:rowOff>19050</xdr:rowOff>
        </xdr:to>
        <xdr:sp macro="" textlink="">
          <xdr:nvSpPr>
            <xdr:cNvPr id="3085" name="Check Box 13" hidden="1">
              <a:extLst>
                <a:ext uri="{63B3BB69-23CF-44E3-9099-C40C66FF867C}">
                  <a14:compatExt spid="_x0000_s3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3495675</xdr:colOff>
          <xdr:row>14</xdr:row>
          <xdr:rowOff>142875</xdr:rowOff>
        </xdr:from>
        <xdr:to>
          <xdr:col>5</xdr:col>
          <xdr:colOff>38100</xdr:colOff>
          <xdr:row>16</xdr:row>
          <xdr:rowOff>19050</xdr:rowOff>
        </xdr:to>
        <xdr:sp macro="" textlink="">
          <xdr:nvSpPr>
            <xdr:cNvPr id="3086" name="Check Box 14" hidden="1">
              <a:extLst>
                <a:ext uri="{63B3BB69-23CF-44E3-9099-C40C66FF867C}">
                  <a14:compatExt spid="_x0000_s3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3495675</xdr:colOff>
          <xdr:row>15</xdr:row>
          <xdr:rowOff>142875</xdr:rowOff>
        </xdr:from>
        <xdr:to>
          <xdr:col>5</xdr:col>
          <xdr:colOff>38100</xdr:colOff>
          <xdr:row>17</xdr:row>
          <xdr:rowOff>19050</xdr:rowOff>
        </xdr:to>
        <xdr:sp macro="" textlink="">
          <xdr:nvSpPr>
            <xdr:cNvPr id="3087" name="Check Box 15" hidden="1">
              <a:extLst>
                <a:ext uri="{63B3BB69-23CF-44E3-9099-C40C66FF867C}">
                  <a14:compatExt spid="_x0000_s3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3495675</xdr:colOff>
          <xdr:row>16</xdr:row>
          <xdr:rowOff>142875</xdr:rowOff>
        </xdr:from>
        <xdr:to>
          <xdr:col>5</xdr:col>
          <xdr:colOff>38100</xdr:colOff>
          <xdr:row>18</xdr:row>
          <xdr:rowOff>19050</xdr:rowOff>
        </xdr:to>
        <xdr:sp macro="" textlink="">
          <xdr:nvSpPr>
            <xdr:cNvPr id="3088" name="Check Box 16" hidden="1">
              <a:extLst>
                <a:ext uri="{63B3BB69-23CF-44E3-9099-C40C66FF867C}">
                  <a14:compatExt spid="_x0000_s3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3495675</xdr:colOff>
          <xdr:row>17</xdr:row>
          <xdr:rowOff>142875</xdr:rowOff>
        </xdr:from>
        <xdr:to>
          <xdr:col>5</xdr:col>
          <xdr:colOff>38100</xdr:colOff>
          <xdr:row>19</xdr:row>
          <xdr:rowOff>19050</xdr:rowOff>
        </xdr:to>
        <xdr:sp macro="" textlink="">
          <xdr:nvSpPr>
            <xdr:cNvPr id="3089" name="Check Box 17" hidden="1">
              <a:extLst>
                <a:ext uri="{63B3BB69-23CF-44E3-9099-C40C66FF867C}">
                  <a14:compatExt spid="_x0000_s3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3495675</xdr:colOff>
          <xdr:row>18</xdr:row>
          <xdr:rowOff>142875</xdr:rowOff>
        </xdr:from>
        <xdr:to>
          <xdr:col>5</xdr:col>
          <xdr:colOff>38100</xdr:colOff>
          <xdr:row>20</xdr:row>
          <xdr:rowOff>19050</xdr:rowOff>
        </xdr:to>
        <xdr:sp macro="" textlink="">
          <xdr:nvSpPr>
            <xdr:cNvPr id="3090" name="Check Box 18" hidden="1">
              <a:extLst>
                <a:ext uri="{63B3BB69-23CF-44E3-9099-C40C66FF867C}">
                  <a14:compatExt spid="_x0000_s3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3495675</xdr:colOff>
          <xdr:row>19</xdr:row>
          <xdr:rowOff>142875</xdr:rowOff>
        </xdr:from>
        <xdr:to>
          <xdr:col>5</xdr:col>
          <xdr:colOff>38100</xdr:colOff>
          <xdr:row>21</xdr:row>
          <xdr:rowOff>19050</xdr:rowOff>
        </xdr:to>
        <xdr:sp macro="" textlink="">
          <xdr:nvSpPr>
            <xdr:cNvPr id="3091" name="Check Box 19" hidden="1">
              <a:extLst>
                <a:ext uri="{63B3BB69-23CF-44E3-9099-C40C66FF867C}">
                  <a14:compatExt spid="_x0000_s3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3495675</xdr:colOff>
          <xdr:row>20</xdr:row>
          <xdr:rowOff>142875</xdr:rowOff>
        </xdr:from>
        <xdr:to>
          <xdr:col>5</xdr:col>
          <xdr:colOff>38100</xdr:colOff>
          <xdr:row>22</xdr:row>
          <xdr:rowOff>19050</xdr:rowOff>
        </xdr:to>
        <xdr:sp macro="" textlink="">
          <xdr:nvSpPr>
            <xdr:cNvPr id="3092" name="Check Box 20" hidden="1">
              <a:extLst>
                <a:ext uri="{63B3BB69-23CF-44E3-9099-C40C66FF867C}">
                  <a14:compatExt spid="_x0000_s3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3495675</xdr:colOff>
          <xdr:row>21</xdr:row>
          <xdr:rowOff>142875</xdr:rowOff>
        </xdr:from>
        <xdr:to>
          <xdr:col>5</xdr:col>
          <xdr:colOff>38100</xdr:colOff>
          <xdr:row>23</xdr:row>
          <xdr:rowOff>19050</xdr:rowOff>
        </xdr:to>
        <xdr:sp macro="" textlink="">
          <xdr:nvSpPr>
            <xdr:cNvPr id="3093" name="Check Box 21" hidden="1">
              <a:extLst>
                <a:ext uri="{63B3BB69-23CF-44E3-9099-C40C66FF867C}">
                  <a14:compatExt spid="_x0000_s3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1657350</xdr:colOff>
          <xdr:row>5</xdr:row>
          <xdr:rowOff>238125</xdr:rowOff>
        </xdr:from>
        <xdr:to>
          <xdr:col>7</xdr:col>
          <xdr:colOff>47625</xdr:colOff>
          <xdr:row>7</xdr:row>
          <xdr:rowOff>9525</xdr:rowOff>
        </xdr:to>
        <xdr:sp macro="" textlink="">
          <xdr:nvSpPr>
            <xdr:cNvPr id="3094" name="Check Box 22" hidden="1">
              <a:extLst>
                <a:ext uri="{63B3BB69-23CF-44E3-9099-C40C66FF867C}">
                  <a14:compatExt spid="_x0000_s3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1657350</xdr:colOff>
          <xdr:row>6</xdr:row>
          <xdr:rowOff>142875</xdr:rowOff>
        </xdr:from>
        <xdr:to>
          <xdr:col>7</xdr:col>
          <xdr:colOff>47625</xdr:colOff>
          <xdr:row>8</xdr:row>
          <xdr:rowOff>19050</xdr:rowOff>
        </xdr:to>
        <xdr:sp macro="" textlink="">
          <xdr:nvSpPr>
            <xdr:cNvPr id="3095" name="Check Box 23" hidden="1">
              <a:extLst>
                <a:ext uri="{63B3BB69-23CF-44E3-9099-C40C66FF867C}">
                  <a14:compatExt spid="_x0000_s3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1657350</xdr:colOff>
          <xdr:row>7</xdr:row>
          <xdr:rowOff>142875</xdr:rowOff>
        </xdr:from>
        <xdr:to>
          <xdr:col>7</xdr:col>
          <xdr:colOff>47625</xdr:colOff>
          <xdr:row>9</xdr:row>
          <xdr:rowOff>19050</xdr:rowOff>
        </xdr:to>
        <xdr:sp macro="" textlink="">
          <xdr:nvSpPr>
            <xdr:cNvPr id="3096" name="Check Box 24" hidden="1">
              <a:extLst>
                <a:ext uri="{63B3BB69-23CF-44E3-9099-C40C66FF867C}">
                  <a14:compatExt spid="_x0000_s3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1657350</xdr:colOff>
          <xdr:row>8</xdr:row>
          <xdr:rowOff>142875</xdr:rowOff>
        </xdr:from>
        <xdr:to>
          <xdr:col>7</xdr:col>
          <xdr:colOff>47625</xdr:colOff>
          <xdr:row>10</xdr:row>
          <xdr:rowOff>19050</xdr:rowOff>
        </xdr:to>
        <xdr:sp macro="" textlink="">
          <xdr:nvSpPr>
            <xdr:cNvPr id="3097" name="Check Box 25" hidden="1">
              <a:extLst>
                <a:ext uri="{63B3BB69-23CF-44E3-9099-C40C66FF867C}">
                  <a14:compatExt spid="_x0000_s3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1657350</xdr:colOff>
          <xdr:row>9</xdr:row>
          <xdr:rowOff>142875</xdr:rowOff>
        </xdr:from>
        <xdr:to>
          <xdr:col>7</xdr:col>
          <xdr:colOff>47625</xdr:colOff>
          <xdr:row>11</xdr:row>
          <xdr:rowOff>19050</xdr:rowOff>
        </xdr:to>
        <xdr:sp macro="" textlink="">
          <xdr:nvSpPr>
            <xdr:cNvPr id="3098" name="Check Box 26" hidden="1">
              <a:extLst>
                <a:ext uri="{63B3BB69-23CF-44E3-9099-C40C66FF867C}">
                  <a14:compatExt spid="_x0000_s3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1657350</xdr:colOff>
          <xdr:row>10</xdr:row>
          <xdr:rowOff>142875</xdr:rowOff>
        </xdr:from>
        <xdr:to>
          <xdr:col>7</xdr:col>
          <xdr:colOff>47625</xdr:colOff>
          <xdr:row>12</xdr:row>
          <xdr:rowOff>19050</xdr:rowOff>
        </xdr:to>
        <xdr:sp macro="" textlink="">
          <xdr:nvSpPr>
            <xdr:cNvPr id="3099" name="Check Box 27" hidden="1">
              <a:extLst>
                <a:ext uri="{63B3BB69-23CF-44E3-9099-C40C66FF867C}">
                  <a14:compatExt spid="_x0000_s3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1657350</xdr:colOff>
          <xdr:row>11</xdr:row>
          <xdr:rowOff>142875</xdr:rowOff>
        </xdr:from>
        <xdr:to>
          <xdr:col>7</xdr:col>
          <xdr:colOff>47625</xdr:colOff>
          <xdr:row>13</xdr:row>
          <xdr:rowOff>19050</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hyperlink" Target="mailto:andrea@ipam.org.br" TargetMode="External"/><Relationship Id="rId2" Type="http://schemas.openxmlformats.org/officeDocument/2006/relationships/hyperlink" Target="mailto:alima1271@gmail.com" TargetMode="External"/><Relationship Id="rId1" Type="http://schemas.openxmlformats.org/officeDocument/2006/relationships/hyperlink" Target="mailto:moutinho@ipam.org.br" TargetMode="External"/><Relationship Id="rId5" Type="http://schemas.openxmlformats.org/officeDocument/2006/relationships/printerSettings" Target="../printerSettings/printerSettings3.bin"/><Relationship Id="rId4" Type="http://schemas.openxmlformats.org/officeDocument/2006/relationships/hyperlink" Target="mailto:sergio.margulis@presidencia.gov.br"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3.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4.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1" Type="http://schemas.openxmlformats.org/officeDocument/2006/relationships/printerSettings" Target="../printerSettings/printerSettings5.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1"/>
  <sheetViews>
    <sheetView showGridLines="0" showRowColHeaders="0" zoomScale="90" zoomScaleNormal="90" zoomScaleSheetLayoutView="100" workbookViewId="0">
      <selection activeCell="B3" sqref="B3"/>
    </sheetView>
  </sheetViews>
  <sheetFormatPr defaultRowHeight="15" x14ac:dyDescent="0.25"/>
  <cols>
    <col min="1" max="1" width="1.5703125" customWidth="1"/>
    <col min="2" max="2" width="29.140625" customWidth="1"/>
    <col min="3" max="3" width="63.5703125" customWidth="1"/>
    <col min="4" max="4" width="75.42578125" customWidth="1"/>
    <col min="5" max="5" width="4.140625" customWidth="1"/>
    <col min="6" max="1025" width="9.140625" style="1"/>
  </cols>
  <sheetData>
    <row r="1" spans="1:20" customFormat="1" ht="56.25" customHeight="1" x14ac:dyDescent="0.25">
      <c r="A1" s="5"/>
      <c r="B1" s="5"/>
      <c r="C1" s="5"/>
      <c r="D1" s="5"/>
      <c r="E1" s="5"/>
      <c r="F1" s="2"/>
      <c r="G1" s="2"/>
      <c r="H1" s="2"/>
      <c r="I1" s="2"/>
      <c r="J1" s="2"/>
      <c r="K1" s="2"/>
      <c r="L1" s="2"/>
      <c r="M1" s="2"/>
      <c r="N1" s="2"/>
      <c r="O1" s="2"/>
      <c r="P1" s="2"/>
      <c r="Q1" s="2"/>
      <c r="R1" s="2"/>
      <c r="S1" s="2"/>
      <c r="T1" s="2"/>
    </row>
    <row r="2" spans="1:20" customFormat="1" ht="10.5" customHeight="1" x14ac:dyDescent="0.25">
      <c r="A2" s="5"/>
      <c r="B2" s="5"/>
      <c r="C2" s="5"/>
      <c r="D2" s="5"/>
      <c r="E2" s="5"/>
      <c r="F2" s="2"/>
      <c r="G2" s="2"/>
      <c r="H2" s="2"/>
      <c r="I2" s="2"/>
      <c r="J2" s="2"/>
      <c r="K2" s="2"/>
      <c r="L2" s="2"/>
      <c r="M2" s="2"/>
      <c r="N2" s="2"/>
      <c r="O2" s="2"/>
      <c r="P2" s="2"/>
      <c r="Q2" s="2"/>
      <c r="R2" s="2"/>
      <c r="S2" s="2"/>
      <c r="T2" s="2"/>
    </row>
    <row r="3" spans="1:20" customFormat="1" ht="39.75" customHeight="1" x14ac:dyDescent="0.25">
      <c r="A3" s="5"/>
      <c r="B3" s="13" t="s">
        <v>12</v>
      </c>
      <c r="C3" s="188" t="s">
        <v>11</v>
      </c>
      <c r="D3" s="189"/>
      <c r="E3" s="5"/>
      <c r="F3" s="2"/>
      <c r="G3" s="2"/>
      <c r="H3" s="2"/>
      <c r="I3" s="2"/>
      <c r="J3" s="2"/>
      <c r="K3" s="2"/>
      <c r="L3" s="2"/>
      <c r="M3" s="2"/>
      <c r="N3" s="2"/>
      <c r="O3" s="2"/>
      <c r="P3" s="2"/>
      <c r="Q3" s="2"/>
      <c r="R3" s="2"/>
      <c r="S3" s="2"/>
      <c r="T3" s="2"/>
    </row>
    <row r="4" spans="1:20" customFormat="1" ht="10.5" customHeight="1" x14ac:dyDescent="0.25">
      <c r="A4" s="5"/>
      <c r="B4" s="12"/>
      <c r="C4" s="9"/>
      <c r="D4" s="11"/>
      <c r="E4" s="5"/>
      <c r="F4" s="2"/>
      <c r="G4" s="2"/>
      <c r="H4" s="2"/>
      <c r="I4" s="2"/>
      <c r="J4" s="2"/>
      <c r="K4" s="2"/>
      <c r="L4" s="2"/>
      <c r="M4" s="2"/>
      <c r="N4" s="2"/>
      <c r="O4" s="2"/>
      <c r="P4" s="2"/>
      <c r="Q4" s="2"/>
      <c r="R4" s="2"/>
      <c r="S4" s="2"/>
      <c r="T4" s="2"/>
    </row>
    <row r="5" spans="1:20" customFormat="1" ht="78" customHeight="1" x14ac:dyDescent="0.25">
      <c r="A5" s="5"/>
      <c r="B5" s="10" t="s">
        <v>10</v>
      </c>
      <c r="C5" s="189" t="s">
        <v>1019</v>
      </c>
      <c r="D5" s="189"/>
      <c r="E5" s="5"/>
      <c r="F5" s="2"/>
      <c r="G5" s="2"/>
      <c r="H5" s="2"/>
      <c r="I5" s="2"/>
      <c r="J5" s="2"/>
      <c r="K5" s="2"/>
      <c r="L5" s="2"/>
      <c r="M5" s="2"/>
      <c r="N5" s="2"/>
      <c r="O5" s="2"/>
      <c r="P5" s="2"/>
      <c r="Q5" s="2"/>
      <c r="R5" s="2"/>
      <c r="S5" s="2"/>
      <c r="T5" s="2"/>
    </row>
    <row r="6" spans="1:20" customFormat="1" ht="12" customHeight="1" x14ac:dyDescent="0.25">
      <c r="A6" s="5"/>
      <c r="B6" s="12"/>
      <c r="C6" s="6"/>
      <c r="D6" s="5"/>
      <c r="E6" s="5"/>
      <c r="F6" s="2"/>
      <c r="G6" s="2"/>
      <c r="H6" s="2"/>
      <c r="I6" s="2"/>
      <c r="J6" s="2"/>
      <c r="K6" s="2"/>
      <c r="L6" s="2"/>
      <c r="M6" s="2"/>
      <c r="N6" s="2"/>
      <c r="O6" s="2"/>
      <c r="P6" s="2"/>
      <c r="Q6" s="2"/>
      <c r="R6" s="2"/>
      <c r="S6" s="2"/>
      <c r="T6" s="2"/>
    </row>
    <row r="7" spans="1:20" customFormat="1" ht="41.25" customHeight="1" x14ac:dyDescent="0.25">
      <c r="A7" s="5"/>
      <c r="B7" s="13" t="s">
        <v>9</v>
      </c>
      <c r="C7" s="189" t="s">
        <v>8</v>
      </c>
      <c r="D7" s="189"/>
      <c r="E7" s="5"/>
      <c r="F7" s="2"/>
      <c r="G7" s="2"/>
      <c r="H7" s="2"/>
      <c r="I7" s="2"/>
      <c r="J7" s="2"/>
      <c r="K7" s="2"/>
      <c r="L7" s="2"/>
      <c r="M7" s="2"/>
      <c r="N7" s="2"/>
      <c r="O7" s="2"/>
      <c r="P7" s="2"/>
      <c r="Q7" s="2"/>
      <c r="R7" s="2"/>
      <c r="S7" s="2"/>
      <c r="T7" s="2"/>
    </row>
    <row r="8" spans="1:20" customFormat="1" ht="10.5" customHeight="1" x14ac:dyDescent="0.25">
      <c r="A8" s="5"/>
      <c r="B8" s="12"/>
      <c r="C8" s="9"/>
      <c r="D8" s="11"/>
      <c r="E8" s="5"/>
      <c r="F8" s="2"/>
      <c r="G8" s="2"/>
      <c r="H8" s="2"/>
      <c r="I8" s="2"/>
      <c r="J8" s="2"/>
      <c r="K8" s="2"/>
      <c r="L8" s="2"/>
      <c r="M8" s="2"/>
      <c r="N8" s="2"/>
      <c r="O8" s="2"/>
      <c r="P8" s="2"/>
      <c r="Q8" s="2"/>
      <c r="R8" s="2"/>
      <c r="S8" s="2"/>
      <c r="T8" s="2"/>
    </row>
    <row r="9" spans="1:20" customFormat="1" ht="30" customHeight="1" x14ac:dyDescent="0.25">
      <c r="A9" s="5"/>
      <c r="B9" s="10" t="s">
        <v>7</v>
      </c>
      <c r="C9" s="9" t="s">
        <v>6</v>
      </c>
      <c r="E9" s="5"/>
      <c r="F9" s="2"/>
      <c r="G9" s="2"/>
      <c r="H9" s="2"/>
      <c r="I9" s="2"/>
      <c r="J9" s="2"/>
      <c r="K9" s="2"/>
      <c r="L9" s="2"/>
      <c r="M9" s="2"/>
      <c r="N9" s="2"/>
      <c r="O9" s="2"/>
      <c r="P9" s="2"/>
      <c r="Q9" s="2"/>
      <c r="R9" s="2"/>
      <c r="S9" s="2"/>
      <c r="T9" s="2"/>
    </row>
    <row r="10" spans="1:20" customFormat="1" x14ac:dyDescent="0.25">
      <c r="A10" s="5"/>
      <c r="B10" s="6"/>
      <c r="C10" s="6"/>
      <c r="D10" s="8" t="s">
        <v>5</v>
      </c>
      <c r="E10" s="5"/>
      <c r="F10" s="2"/>
      <c r="G10" s="2"/>
      <c r="H10" s="2"/>
      <c r="I10" s="2"/>
      <c r="J10" s="2"/>
      <c r="K10" s="2"/>
      <c r="L10" s="2"/>
      <c r="M10" s="2"/>
      <c r="N10" s="2"/>
      <c r="O10" s="2"/>
      <c r="P10" s="2"/>
      <c r="Q10" s="2"/>
      <c r="R10" s="2"/>
      <c r="S10" s="2"/>
      <c r="T10" s="2"/>
    </row>
    <row r="11" spans="1:20" customFormat="1" x14ac:dyDescent="0.25">
      <c r="A11" s="5"/>
      <c r="B11" s="6"/>
      <c r="C11" s="6"/>
      <c r="D11" s="8" t="s">
        <v>4</v>
      </c>
      <c r="E11" s="5"/>
      <c r="F11" s="2"/>
      <c r="G11" s="2"/>
      <c r="H11" s="2"/>
      <c r="I11" s="2"/>
      <c r="J11" s="2"/>
      <c r="K11" s="2"/>
      <c r="L11" s="2"/>
      <c r="M11" s="2"/>
      <c r="N11" s="2"/>
      <c r="O11" s="2"/>
      <c r="P11" s="2"/>
      <c r="Q11" s="2"/>
      <c r="R11" s="2"/>
      <c r="S11" s="2"/>
      <c r="T11" s="2"/>
    </row>
    <row r="12" spans="1:20" customFormat="1" x14ac:dyDescent="0.25">
      <c r="A12" s="5"/>
      <c r="B12" s="6"/>
      <c r="C12" s="6"/>
      <c r="D12" s="8" t="s">
        <v>3</v>
      </c>
      <c r="E12" s="5"/>
      <c r="F12" s="2"/>
      <c r="G12" s="2"/>
      <c r="H12" s="2"/>
      <c r="I12" s="2"/>
      <c r="J12" s="2"/>
      <c r="K12" s="2"/>
      <c r="L12" s="2"/>
      <c r="M12" s="2"/>
      <c r="N12" s="2"/>
      <c r="O12" s="2"/>
      <c r="P12" s="2"/>
      <c r="Q12" s="2"/>
      <c r="R12" s="2"/>
      <c r="S12" s="2"/>
      <c r="T12" s="2"/>
    </row>
    <row r="13" spans="1:20" customFormat="1" x14ac:dyDescent="0.25">
      <c r="A13" s="5"/>
      <c r="B13" s="6"/>
      <c r="C13" s="6"/>
      <c r="D13" s="8" t="s">
        <v>2</v>
      </c>
      <c r="E13" s="5"/>
      <c r="F13" s="2"/>
      <c r="G13" s="2"/>
      <c r="H13" s="2"/>
      <c r="I13" s="2"/>
      <c r="J13" s="2"/>
      <c r="K13" s="2"/>
      <c r="L13" s="2"/>
      <c r="M13" s="2"/>
      <c r="N13" s="2"/>
      <c r="O13" s="2"/>
      <c r="P13" s="2"/>
      <c r="Q13" s="2"/>
      <c r="R13" s="2"/>
      <c r="S13" s="2"/>
      <c r="T13" s="2"/>
    </row>
    <row r="14" spans="1:20" customFormat="1" x14ac:dyDescent="0.25">
      <c r="A14" s="5"/>
      <c r="B14" s="6"/>
      <c r="C14" s="6"/>
      <c r="D14" s="8" t="s">
        <v>1</v>
      </c>
      <c r="E14" s="5"/>
      <c r="F14" s="2"/>
      <c r="G14" s="2"/>
      <c r="H14" s="2"/>
      <c r="I14" s="2"/>
      <c r="J14" s="2"/>
      <c r="K14" s="2"/>
      <c r="L14" s="2"/>
      <c r="M14" s="2"/>
      <c r="N14" s="2"/>
      <c r="O14" s="2"/>
      <c r="P14" s="2"/>
      <c r="Q14" s="2"/>
      <c r="R14" s="2"/>
      <c r="S14" s="2"/>
      <c r="T14" s="2"/>
    </row>
    <row r="15" spans="1:20" customFormat="1" ht="56.25" x14ac:dyDescent="0.25">
      <c r="A15" s="5"/>
      <c r="B15" s="6"/>
      <c r="C15" s="6"/>
      <c r="D15" s="7" t="s">
        <v>0</v>
      </c>
      <c r="E15" s="5"/>
      <c r="F15" s="2"/>
      <c r="G15" s="2"/>
      <c r="H15" s="2"/>
      <c r="I15" s="2"/>
      <c r="J15" s="2"/>
      <c r="K15" s="2"/>
      <c r="L15" s="2"/>
      <c r="M15" s="2"/>
      <c r="N15" s="2"/>
      <c r="O15" s="2"/>
      <c r="P15" s="2"/>
      <c r="Q15" s="2"/>
      <c r="R15" s="2"/>
      <c r="S15" s="2"/>
      <c r="T15" s="2"/>
    </row>
    <row r="16" spans="1:20" customFormat="1" x14ac:dyDescent="0.25">
      <c r="A16" s="5"/>
      <c r="B16" s="5"/>
      <c r="C16" s="6"/>
      <c r="D16" s="5"/>
      <c r="E16" s="5"/>
      <c r="F16" s="2"/>
      <c r="G16" s="2"/>
      <c r="H16" s="2"/>
      <c r="I16" s="2"/>
      <c r="J16" s="2"/>
      <c r="K16" s="2"/>
      <c r="L16" s="2"/>
      <c r="M16" s="2"/>
      <c r="N16" s="2"/>
      <c r="O16" s="2"/>
      <c r="P16" s="2"/>
      <c r="Q16" s="2"/>
      <c r="R16" s="2"/>
      <c r="S16" s="2"/>
      <c r="T16" s="2"/>
    </row>
    <row r="17" spans="1:20" customFormat="1" x14ac:dyDescent="0.25">
      <c r="A17" s="4"/>
      <c r="B17" s="4"/>
      <c r="C17" s="4"/>
      <c r="D17" s="4"/>
      <c r="E17" s="4"/>
      <c r="F17" s="2"/>
      <c r="G17" s="2"/>
      <c r="H17" s="2"/>
      <c r="I17" s="2"/>
      <c r="J17" s="2"/>
      <c r="K17" s="2"/>
      <c r="L17" s="2"/>
      <c r="M17" s="2"/>
      <c r="N17" s="2"/>
      <c r="O17" s="2"/>
      <c r="P17" s="2"/>
      <c r="Q17" s="2"/>
      <c r="R17" s="2"/>
      <c r="S17" s="2"/>
      <c r="T17" s="2"/>
    </row>
    <row r="18" spans="1:20" customFormat="1" x14ac:dyDescent="0.25">
      <c r="A18" s="3"/>
      <c r="B18" s="3"/>
      <c r="C18" s="3"/>
      <c r="D18" s="3"/>
      <c r="E18" s="3"/>
      <c r="F18" s="2"/>
      <c r="G18" s="2"/>
      <c r="H18" s="2"/>
      <c r="I18" s="2"/>
      <c r="J18" s="2"/>
      <c r="K18" s="2"/>
      <c r="L18" s="2"/>
      <c r="M18" s="2"/>
      <c r="N18" s="2"/>
      <c r="O18" s="2"/>
      <c r="P18" s="2"/>
      <c r="Q18" s="2"/>
      <c r="R18" s="2"/>
      <c r="S18" s="2"/>
      <c r="T18" s="2"/>
    </row>
    <row r="19" spans="1:20" customFormat="1" x14ac:dyDescent="0.25">
      <c r="A19" s="3"/>
      <c r="B19" s="3"/>
      <c r="C19" s="3"/>
      <c r="D19" s="3"/>
      <c r="E19" s="3"/>
      <c r="F19" s="2"/>
      <c r="G19" s="2"/>
      <c r="H19" s="2"/>
      <c r="I19" s="2"/>
      <c r="J19" s="2"/>
      <c r="K19" s="2"/>
      <c r="L19" s="2"/>
      <c r="M19" s="2"/>
      <c r="N19" s="2"/>
      <c r="O19" s="2"/>
      <c r="P19" s="2"/>
      <c r="Q19" s="2"/>
      <c r="R19" s="2"/>
      <c r="S19" s="2"/>
      <c r="T19" s="2"/>
    </row>
    <row r="20" spans="1:20" customFormat="1" x14ac:dyDescent="0.25">
      <c r="A20" s="3"/>
      <c r="B20" s="3"/>
      <c r="C20" s="3"/>
      <c r="D20" s="3"/>
      <c r="E20" s="3"/>
      <c r="F20" s="2"/>
      <c r="G20" s="2"/>
      <c r="H20" s="2"/>
      <c r="I20" s="2"/>
      <c r="J20" s="2"/>
      <c r="K20" s="2"/>
      <c r="L20" s="2"/>
      <c r="M20" s="2"/>
      <c r="N20" s="2"/>
      <c r="O20" s="2"/>
      <c r="P20" s="2"/>
      <c r="Q20" s="2"/>
      <c r="R20" s="2"/>
      <c r="S20" s="2"/>
      <c r="T20" s="2"/>
    </row>
    <row r="21" spans="1:20" customFormat="1" x14ac:dyDescent="0.25">
      <c r="A21" s="3"/>
      <c r="B21" s="3"/>
      <c r="C21" s="3"/>
      <c r="D21" s="3"/>
      <c r="E21" s="3"/>
      <c r="F21" s="2"/>
      <c r="G21" s="2"/>
      <c r="H21" s="2"/>
      <c r="I21" s="2"/>
      <c r="J21" s="2"/>
      <c r="K21" s="2"/>
      <c r="L21" s="2"/>
      <c r="M21" s="2"/>
      <c r="N21" s="2"/>
      <c r="O21" s="2"/>
      <c r="P21" s="2"/>
      <c r="Q21" s="2"/>
      <c r="R21" s="2"/>
      <c r="S21" s="2"/>
      <c r="T21" s="2"/>
    </row>
    <row r="22" spans="1:20" customFormat="1" x14ac:dyDescent="0.25">
      <c r="A22" s="3"/>
      <c r="B22" s="3"/>
      <c r="C22" s="3"/>
      <c r="D22" s="3"/>
      <c r="E22" s="3"/>
      <c r="F22" s="2"/>
      <c r="G22" s="2"/>
      <c r="H22" s="2"/>
      <c r="I22" s="2"/>
      <c r="J22" s="2"/>
      <c r="K22" s="2"/>
      <c r="L22" s="2"/>
      <c r="M22" s="2"/>
      <c r="N22" s="2"/>
      <c r="O22" s="2"/>
      <c r="P22" s="2"/>
      <c r="Q22" s="2"/>
      <c r="R22" s="2"/>
      <c r="S22" s="2"/>
      <c r="T22" s="2"/>
    </row>
    <row r="23" spans="1:20" customFormat="1" x14ac:dyDescent="0.25">
      <c r="A23" s="3"/>
      <c r="B23" s="3"/>
      <c r="C23" s="3"/>
      <c r="D23" s="3"/>
      <c r="E23" s="3"/>
      <c r="F23" s="2"/>
      <c r="G23" s="2"/>
      <c r="H23" s="2"/>
      <c r="I23" s="2"/>
      <c r="J23" s="2"/>
      <c r="K23" s="2"/>
      <c r="L23" s="2"/>
      <c r="M23" s="2"/>
      <c r="N23" s="2"/>
      <c r="O23" s="2"/>
      <c r="P23" s="2"/>
      <c r="Q23" s="2"/>
      <c r="R23" s="2"/>
      <c r="S23" s="2"/>
      <c r="T23" s="2"/>
    </row>
    <row r="24" spans="1:20" customFormat="1" x14ac:dyDescent="0.25">
      <c r="A24" s="3"/>
      <c r="B24" s="3"/>
      <c r="C24" s="3"/>
      <c r="D24" s="3"/>
      <c r="E24" s="3"/>
      <c r="F24" s="2"/>
      <c r="G24" s="2"/>
      <c r="H24" s="2"/>
      <c r="I24" s="2"/>
      <c r="J24" s="2"/>
      <c r="K24" s="2"/>
      <c r="L24" s="2"/>
      <c r="M24" s="2"/>
      <c r="N24" s="2"/>
      <c r="O24" s="2"/>
      <c r="P24" s="2"/>
      <c r="Q24" s="2"/>
      <c r="R24" s="2"/>
      <c r="S24" s="2"/>
      <c r="T24" s="2"/>
    </row>
    <row r="25" spans="1:20" customFormat="1" x14ac:dyDescent="0.25">
      <c r="A25" s="3"/>
      <c r="B25" s="3"/>
      <c r="C25" s="3"/>
      <c r="D25" s="3"/>
      <c r="E25" s="3"/>
      <c r="F25" s="2"/>
      <c r="G25" s="2"/>
      <c r="H25" s="2"/>
      <c r="I25" s="2"/>
      <c r="J25" s="2"/>
      <c r="K25" s="2"/>
      <c r="L25" s="2"/>
      <c r="M25" s="2"/>
      <c r="N25" s="2"/>
      <c r="O25" s="2"/>
      <c r="P25" s="2"/>
      <c r="Q25" s="2"/>
      <c r="R25" s="2"/>
      <c r="S25" s="2"/>
      <c r="T25" s="2"/>
    </row>
    <row r="26" spans="1:20" customFormat="1" x14ac:dyDescent="0.25">
      <c r="A26" s="3"/>
      <c r="B26" s="3"/>
      <c r="C26" s="3"/>
      <c r="D26" s="3"/>
      <c r="E26" s="3"/>
      <c r="F26" s="2"/>
      <c r="G26" s="2"/>
      <c r="H26" s="2"/>
      <c r="I26" s="2"/>
      <c r="J26" s="2"/>
      <c r="K26" s="2"/>
      <c r="L26" s="2"/>
      <c r="M26" s="2"/>
      <c r="N26" s="2"/>
      <c r="O26" s="2"/>
      <c r="P26" s="2"/>
      <c r="Q26" s="2"/>
      <c r="R26" s="2"/>
      <c r="S26" s="2"/>
      <c r="T26" s="2"/>
    </row>
    <row r="27" spans="1:20" customFormat="1" x14ac:dyDescent="0.25">
      <c r="A27" s="3"/>
      <c r="B27" s="3"/>
      <c r="C27" s="3"/>
      <c r="D27" s="3"/>
      <c r="E27" s="3"/>
      <c r="F27" s="2"/>
      <c r="G27" s="2"/>
      <c r="H27" s="2"/>
      <c r="I27" s="2"/>
      <c r="J27" s="2"/>
      <c r="K27" s="2"/>
      <c r="L27" s="2"/>
      <c r="M27" s="2"/>
      <c r="N27" s="2"/>
      <c r="O27" s="2"/>
      <c r="P27" s="2"/>
      <c r="Q27" s="2"/>
      <c r="R27" s="2"/>
      <c r="S27" s="2"/>
      <c r="T27" s="2"/>
    </row>
    <row r="28" spans="1:20" customFormat="1" x14ac:dyDescent="0.25">
      <c r="A28" s="3"/>
      <c r="B28" s="3"/>
      <c r="C28" s="3"/>
      <c r="D28" s="3"/>
      <c r="E28" s="3"/>
      <c r="F28" s="2"/>
      <c r="G28" s="2"/>
      <c r="H28" s="2"/>
      <c r="I28" s="2"/>
      <c r="J28" s="2"/>
      <c r="K28" s="2"/>
      <c r="L28" s="2"/>
      <c r="M28" s="2"/>
      <c r="N28" s="2"/>
      <c r="O28" s="2"/>
      <c r="P28" s="2"/>
      <c r="Q28" s="2"/>
      <c r="R28" s="2"/>
      <c r="S28" s="2"/>
      <c r="T28" s="2"/>
    </row>
    <row r="29" spans="1:20" customFormat="1" x14ac:dyDescent="0.25">
      <c r="A29" s="3"/>
      <c r="B29" s="3"/>
      <c r="C29" s="3"/>
      <c r="D29" s="3"/>
      <c r="E29" s="3"/>
      <c r="F29" s="2"/>
      <c r="G29" s="2"/>
      <c r="H29" s="2"/>
      <c r="I29" s="2"/>
      <c r="J29" s="2"/>
      <c r="K29" s="2"/>
      <c r="L29" s="2"/>
      <c r="M29" s="2"/>
      <c r="N29" s="2"/>
      <c r="O29" s="2"/>
      <c r="P29" s="2"/>
      <c r="Q29" s="2"/>
      <c r="R29" s="2"/>
      <c r="S29" s="2"/>
      <c r="T29" s="2"/>
    </row>
    <row r="30" spans="1:20" customFormat="1" x14ac:dyDescent="0.25">
      <c r="A30" s="3"/>
      <c r="B30" s="3"/>
      <c r="C30" s="3"/>
      <c r="D30" s="3"/>
      <c r="E30" s="3"/>
      <c r="F30" s="2"/>
      <c r="G30" s="2"/>
      <c r="H30" s="2"/>
      <c r="I30" s="2"/>
      <c r="J30" s="2"/>
      <c r="K30" s="2"/>
      <c r="L30" s="2"/>
      <c r="M30" s="2"/>
      <c r="N30" s="2"/>
      <c r="O30" s="2"/>
      <c r="P30" s="2"/>
      <c r="Q30" s="2"/>
      <c r="R30" s="2"/>
      <c r="S30" s="2"/>
      <c r="T30" s="2"/>
    </row>
    <row r="31" spans="1:20" customFormat="1" x14ac:dyDescent="0.25">
      <c r="A31" s="3"/>
      <c r="B31" s="3"/>
      <c r="C31" s="3"/>
      <c r="D31" s="3"/>
      <c r="E31" s="3"/>
      <c r="F31" s="2"/>
      <c r="G31" s="2"/>
      <c r="H31" s="2"/>
      <c r="I31" s="2"/>
      <c r="J31" s="2"/>
      <c r="K31" s="2"/>
      <c r="L31" s="2"/>
      <c r="M31" s="2"/>
      <c r="N31" s="2"/>
      <c r="O31" s="2"/>
      <c r="P31" s="2"/>
      <c r="Q31" s="2"/>
      <c r="R31" s="2"/>
      <c r="S31" s="2"/>
      <c r="T31" s="2"/>
    </row>
    <row r="32" spans="1:20" customFormat="1" x14ac:dyDescent="0.25">
      <c r="A32" s="3"/>
      <c r="B32" s="3"/>
      <c r="C32" s="3"/>
      <c r="D32" s="3"/>
      <c r="E32" s="3"/>
      <c r="F32" s="2"/>
      <c r="G32" s="2"/>
      <c r="H32" s="2"/>
      <c r="I32" s="2"/>
      <c r="J32" s="2"/>
      <c r="K32" s="2"/>
      <c r="L32" s="2"/>
      <c r="M32" s="2"/>
      <c r="N32" s="2"/>
      <c r="O32" s="2"/>
      <c r="P32" s="2"/>
      <c r="Q32" s="2"/>
      <c r="R32" s="2"/>
      <c r="S32" s="2"/>
      <c r="T32" s="2"/>
    </row>
    <row r="33" spans="1:20" customFormat="1" x14ac:dyDescent="0.25">
      <c r="A33" s="3"/>
      <c r="B33" s="3"/>
      <c r="C33" s="3"/>
      <c r="D33" s="3"/>
      <c r="E33" s="3"/>
      <c r="F33" s="2"/>
      <c r="G33" s="2"/>
      <c r="H33" s="2"/>
      <c r="I33" s="2"/>
      <c r="J33" s="2"/>
      <c r="K33" s="2"/>
      <c r="L33" s="2"/>
      <c r="M33" s="2"/>
      <c r="N33" s="2"/>
      <c r="O33" s="2"/>
      <c r="P33" s="2"/>
      <c r="Q33" s="2"/>
      <c r="R33" s="2"/>
      <c r="S33" s="2"/>
      <c r="T33" s="2"/>
    </row>
    <row r="34" spans="1:20" customFormat="1" x14ac:dyDescent="0.25">
      <c r="A34" s="3"/>
      <c r="B34" s="3"/>
      <c r="C34" s="3"/>
      <c r="D34" s="3"/>
      <c r="E34" s="3"/>
      <c r="F34" s="2"/>
      <c r="G34" s="2"/>
      <c r="H34" s="2"/>
      <c r="I34" s="2"/>
      <c r="J34" s="2"/>
      <c r="K34" s="2"/>
      <c r="L34" s="2"/>
      <c r="M34" s="2"/>
      <c r="N34" s="2"/>
      <c r="O34" s="2"/>
      <c r="P34" s="2"/>
      <c r="Q34" s="2"/>
      <c r="R34" s="2"/>
      <c r="S34" s="2"/>
      <c r="T34" s="2"/>
    </row>
    <row r="35" spans="1:20" customFormat="1" x14ac:dyDescent="0.25">
      <c r="A35" s="3"/>
      <c r="B35" s="3"/>
      <c r="C35" s="3"/>
      <c r="D35" s="3"/>
      <c r="E35" s="3"/>
      <c r="F35" s="2"/>
      <c r="G35" s="2"/>
      <c r="H35" s="2"/>
      <c r="I35" s="2"/>
      <c r="J35" s="2"/>
      <c r="K35" s="2"/>
      <c r="L35" s="2"/>
      <c r="M35" s="2"/>
      <c r="N35" s="2"/>
      <c r="O35" s="2"/>
      <c r="P35" s="2"/>
      <c r="Q35" s="2"/>
      <c r="R35" s="2"/>
      <c r="S35" s="2"/>
      <c r="T35" s="2"/>
    </row>
    <row r="36" spans="1:20" customFormat="1" x14ac:dyDescent="0.25">
      <c r="A36" s="3"/>
      <c r="B36" s="3"/>
      <c r="C36" s="3"/>
      <c r="D36" s="3"/>
      <c r="E36" s="3"/>
      <c r="F36" s="2"/>
      <c r="G36" s="2"/>
      <c r="H36" s="2"/>
      <c r="I36" s="2"/>
      <c r="J36" s="2"/>
      <c r="K36" s="2"/>
      <c r="L36" s="2"/>
      <c r="M36" s="2"/>
      <c r="N36" s="2"/>
      <c r="O36" s="2"/>
      <c r="P36" s="2"/>
      <c r="Q36" s="2"/>
      <c r="R36" s="2"/>
      <c r="S36" s="2"/>
      <c r="T36" s="2"/>
    </row>
    <row r="37" spans="1:20" customFormat="1" x14ac:dyDescent="0.25">
      <c r="A37" s="3"/>
      <c r="B37" s="3"/>
      <c r="C37" s="3"/>
      <c r="D37" s="3"/>
      <c r="E37" s="3"/>
      <c r="F37" s="2"/>
      <c r="G37" s="2"/>
      <c r="H37" s="2"/>
      <c r="I37" s="2"/>
      <c r="J37" s="2"/>
      <c r="K37" s="2"/>
      <c r="L37" s="2"/>
      <c r="M37" s="2"/>
      <c r="N37" s="2"/>
      <c r="O37" s="2"/>
      <c r="P37" s="2"/>
      <c r="Q37" s="2"/>
      <c r="R37" s="2"/>
      <c r="S37" s="2"/>
      <c r="T37" s="2"/>
    </row>
    <row r="38" spans="1:20" customFormat="1" x14ac:dyDescent="0.25">
      <c r="A38" s="3"/>
      <c r="B38" s="3"/>
      <c r="C38" s="3"/>
      <c r="D38" s="3"/>
      <c r="E38" s="3"/>
      <c r="F38" s="2"/>
      <c r="G38" s="2"/>
      <c r="H38" s="2"/>
      <c r="I38" s="2"/>
      <c r="J38" s="2"/>
      <c r="K38" s="2"/>
      <c r="L38" s="2"/>
      <c r="M38" s="2"/>
      <c r="N38" s="2"/>
      <c r="O38" s="2"/>
      <c r="P38" s="2"/>
      <c r="Q38" s="2"/>
      <c r="R38" s="2"/>
      <c r="S38" s="2"/>
      <c r="T38" s="2"/>
    </row>
    <row r="39" spans="1:20" customFormat="1" x14ac:dyDescent="0.25">
      <c r="A39" s="3"/>
      <c r="B39" s="3"/>
      <c r="C39" s="3"/>
      <c r="D39" s="3"/>
      <c r="E39" s="3"/>
      <c r="F39" s="2"/>
      <c r="G39" s="2"/>
      <c r="H39" s="2"/>
      <c r="I39" s="2"/>
      <c r="J39" s="2"/>
      <c r="K39" s="2"/>
      <c r="L39" s="2"/>
      <c r="M39" s="2"/>
      <c r="N39" s="2"/>
      <c r="O39" s="2"/>
      <c r="P39" s="2"/>
      <c r="Q39" s="2"/>
      <c r="R39" s="2"/>
      <c r="S39" s="2"/>
      <c r="T39" s="2"/>
    </row>
    <row r="40" spans="1:20" customFormat="1" x14ac:dyDescent="0.25">
      <c r="A40" s="3"/>
      <c r="B40" s="3"/>
      <c r="C40" s="3"/>
      <c r="D40" s="3"/>
      <c r="E40" s="3"/>
      <c r="F40" s="2"/>
      <c r="G40" s="2"/>
      <c r="H40" s="2"/>
      <c r="I40" s="2"/>
      <c r="J40" s="2"/>
      <c r="K40" s="2"/>
      <c r="L40" s="2"/>
      <c r="M40" s="2"/>
      <c r="N40" s="2"/>
      <c r="O40" s="2"/>
      <c r="P40" s="2"/>
      <c r="Q40" s="2"/>
      <c r="R40" s="2"/>
      <c r="S40" s="2"/>
      <c r="T40" s="2"/>
    </row>
    <row r="41" spans="1:20" customFormat="1" x14ac:dyDescent="0.25">
      <c r="A41" s="3"/>
      <c r="B41" s="3"/>
      <c r="C41" s="3"/>
      <c r="D41" s="3"/>
      <c r="E41" s="3"/>
      <c r="F41" s="2"/>
      <c r="G41" s="2"/>
      <c r="H41" s="2"/>
      <c r="I41" s="2"/>
      <c r="J41" s="2"/>
      <c r="K41" s="2"/>
      <c r="L41" s="2"/>
      <c r="M41" s="2"/>
      <c r="N41" s="2"/>
      <c r="O41" s="2"/>
      <c r="P41" s="2"/>
      <c r="Q41" s="2"/>
      <c r="R41" s="2"/>
      <c r="S41" s="2"/>
      <c r="T41" s="2"/>
    </row>
    <row r="42" spans="1:20" customFormat="1" x14ac:dyDescent="0.25">
      <c r="A42" s="3"/>
      <c r="B42" s="3"/>
      <c r="C42" s="3"/>
      <c r="D42" s="3"/>
      <c r="E42" s="3"/>
      <c r="F42" s="2"/>
      <c r="G42" s="2"/>
      <c r="H42" s="2"/>
      <c r="I42" s="2"/>
      <c r="J42" s="2"/>
      <c r="K42" s="2"/>
      <c r="L42" s="2"/>
      <c r="M42" s="2"/>
      <c r="N42" s="2"/>
      <c r="O42" s="2"/>
      <c r="P42" s="2"/>
      <c r="Q42" s="2"/>
      <c r="R42" s="2"/>
      <c r="S42" s="2"/>
      <c r="T42" s="2"/>
    </row>
    <row r="43" spans="1:20" customFormat="1" x14ac:dyDescent="0.25">
      <c r="A43" s="3"/>
      <c r="B43" s="3"/>
      <c r="C43" s="3"/>
      <c r="D43" s="3"/>
      <c r="E43" s="3"/>
      <c r="F43" s="2"/>
      <c r="G43" s="2"/>
      <c r="H43" s="2"/>
      <c r="I43" s="2"/>
      <c r="J43" s="2"/>
      <c r="K43" s="2"/>
      <c r="L43" s="2"/>
      <c r="M43" s="2"/>
      <c r="N43" s="2"/>
      <c r="O43" s="2"/>
      <c r="P43" s="2"/>
      <c r="Q43" s="2"/>
      <c r="R43" s="2"/>
      <c r="S43" s="2"/>
      <c r="T43" s="2"/>
    </row>
    <row r="44" spans="1:20" customFormat="1" x14ac:dyDescent="0.25">
      <c r="A44" s="3"/>
      <c r="B44" s="3"/>
      <c r="C44" s="3"/>
      <c r="D44" s="3"/>
      <c r="E44" s="3"/>
      <c r="F44" s="2"/>
      <c r="G44" s="2"/>
      <c r="H44" s="2"/>
      <c r="I44" s="2"/>
      <c r="J44" s="2"/>
      <c r="K44" s="2"/>
      <c r="L44" s="2"/>
      <c r="M44" s="2"/>
      <c r="N44" s="2"/>
      <c r="O44" s="2"/>
      <c r="P44" s="2"/>
      <c r="Q44" s="2"/>
      <c r="R44" s="2"/>
      <c r="S44" s="2"/>
      <c r="T44" s="2"/>
    </row>
    <row r="45" spans="1:20" customFormat="1" x14ac:dyDescent="0.25">
      <c r="A45" s="3"/>
      <c r="B45" s="3"/>
      <c r="C45" s="3"/>
      <c r="D45" s="3"/>
      <c r="E45" s="3"/>
      <c r="F45" s="2"/>
      <c r="G45" s="2"/>
      <c r="H45" s="2"/>
      <c r="I45" s="2"/>
      <c r="J45" s="2"/>
      <c r="K45" s="2"/>
      <c r="L45" s="2"/>
      <c r="M45" s="2"/>
      <c r="N45" s="2"/>
      <c r="O45" s="2"/>
      <c r="P45" s="2"/>
      <c r="Q45" s="2"/>
      <c r="R45" s="2"/>
      <c r="S45" s="2"/>
      <c r="T45" s="2"/>
    </row>
    <row r="46" spans="1:20" customFormat="1" x14ac:dyDescent="0.25">
      <c r="A46" s="3"/>
      <c r="B46" s="3"/>
      <c r="C46" s="3"/>
      <c r="D46" s="3"/>
      <c r="E46" s="3"/>
      <c r="F46" s="2"/>
      <c r="G46" s="2"/>
      <c r="H46" s="2"/>
      <c r="I46" s="2"/>
      <c r="J46" s="2"/>
      <c r="K46" s="2"/>
      <c r="L46" s="2"/>
      <c r="M46" s="2"/>
      <c r="N46" s="2"/>
      <c r="O46" s="2"/>
      <c r="P46" s="2"/>
      <c r="Q46" s="2"/>
      <c r="R46" s="2"/>
      <c r="S46" s="2"/>
      <c r="T46" s="2"/>
    </row>
    <row r="47" spans="1:20" customFormat="1" x14ac:dyDescent="0.25">
      <c r="A47" s="3"/>
      <c r="B47" s="3"/>
      <c r="C47" s="3"/>
      <c r="D47" s="3"/>
      <c r="E47" s="3"/>
      <c r="F47" s="2"/>
      <c r="G47" s="2"/>
      <c r="H47" s="2"/>
      <c r="I47" s="2"/>
      <c r="J47" s="2"/>
      <c r="K47" s="2"/>
      <c r="L47" s="2"/>
      <c r="M47" s="2"/>
      <c r="N47" s="2"/>
      <c r="O47" s="2"/>
      <c r="P47" s="2"/>
      <c r="Q47" s="2"/>
      <c r="R47" s="2"/>
      <c r="S47" s="2"/>
      <c r="T47" s="2"/>
    </row>
    <row r="48" spans="1:20" customFormat="1" x14ac:dyDescent="0.25">
      <c r="A48" s="3"/>
      <c r="B48" s="3"/>
      <c r="C48" s="3"/>
      <c r="D48" s="3"/>
      <c r="E48" s="3"/>
      <c r="F48" s="2"/>
      <c r="G48" s="2"/>
      <c r="H48" s="2"/>
      <c r="I48" s="2"/>
      <c r="J48" s="2"/>
      <c r="K48" s="2"/>
      <c r="L48" s="2"/>
      <c r="M48" s="2"/>
      <c r="N48" s="2"/>
      <c r="O48" s="2"/>
      <c r="P48" s="2"/>
      <c r="Q48" s="2"/>
      <c r="R48" s="2"/>
      <c r="S48" s="2"/>
      <c r="T48" s="2"/>
    </row>
    <row r="49" spans="1:20" customFormat="1" x14ac:dyDescent="0.25">
      <c r="A49" s="3"/>
      <c r="B49" s="3"/>
      <c r="C49" s="3"/>
      <c r="D49" s="3"/>
      <c r="E49" s="3"/>
      <c r="F49" s="2"/>
      <c r="G49" s="2"/>
      <c r="H49" s="2"/>
      <c r="I49" s="2"/>
      <c r="J49" s="2"/>
      <c r="K49" s="2"/>
      <c r="L49" s="2"/>
      <c r="M49" s="2"/>
      <c r="N49" s="2"/>
      <c r="O49" s="2"/>
      <c r="P49" s="2"/>
      <c r="Q49" s="2"/>
      <c r="R49" s="2"/>
      <c r="S49" s="2"/>
      <c r="T49" s="2"/>
    </row>
    <row r="50" spans="1:20" customFormat="1" x14ac:dyDescent="0.25">
      <c r="A50" s="3"/>
      <c r="B50" s="3"/>
      <c r="C50" s="3"/>
      <c r="D50" s="3"/>
      <c r="E50" s="3"/>
      <c r="F50" s="2"/>
      <c r="G50" s="2"/>
      <c r="H50" s="2"/>
      <c r="I50" s="2"/>
      <c r="J50" s="2"/>
      <c r="K50" s="2"/>
      <c r="L50" s="2"/>
      <c r="M50" s="2"/>
      <c r="N50" s="2"/>
      <c r="O50" s="2"/>
      <c r="P50" s="2"/>
      <c r="Q50" s="2"/>
      <c r="R50" s="2"/>
      <c r="S50" s="2"/>
      <c r="T50" s="2"/>
    </row>
    <row r="51" spans="1:20" customFormat="1" x14ac:dyDescent="0.25">
      <c r="E51" s="3"/>
      <c r="F51" s="2"/>
      <c r="G51" s="2"/>
      <c r="H51" s="2"/>
      <c r="I51" s="2"/>
      <c r="J51" s="2"/>
      <c r="K51" s="2"/>
      <c r="L51" s="2"/>
      <c r="M51" s="2"/>
      <c r="N51" s="2"/>
      <c r="O51" s="2"/>
      <c r="P51" s="2"/>
      <c r="Q51" s="2"/>
      <c r="R51" s="2"/>
      <c r="S51" s="2"/>
      <c r="T51" s="2"/>
    </row>
  </sheetData>
  <sheetProtection formatColumns="0" formatRows="0" selectLockedCells="1" selectUnlockedCells="1"/>
  <mergeCells count="3">
    <mergeCell ref="C3:D3"/>
    <mergeCell ref="C7:D7"/>
    <mergeCell ref="C5:D5"/>
  </mergeCells>
  <pageMargins left="0.51181102362204722" right="0.51181102362204722" top="0.78740157480314965" bottom="0.78740157480314965" header="0.51181102362204722" footer="0.51181102362204722"/>
  <pageSetup paperSize="9" scale="77" firstPageNumber="0" orientation="landscape" r:id="rId1"/>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7"/>
  <sheetViews>
    <sheetView showGridLines="0" zoomScale="90" zoomScaleNormal="90" zoomScaleSheetLayoutView="85" workbookViewId="0">
      <pane ySplit="1" topLeftCell="A2" activePane="bottomLeft" state="frozen"/>
      <selection activeCell="B3" sqref="B3"/>
      <selection pane="bottomLeft" activeCell="C1" sqref="C1:H1"/>
    </sheetView>
  </sheetViews>
  <sheetFormatPr defaultColWidth="9.140625" defaultRowHeight="15" x14ac:dyDescent="0.25"/>
  <cols>
    <col min="1" max="1" width="1.140625" customWidth="1"/>
    <col min="2" max="2" width="45.28515625" customWidth="1"/>
    <col min="3" max="3" width="48.5703125" bestFit="1" customWidth="1"/>
    <col min="4" max="4" width="1.42578125" customWidth="1"/>
    <col min="5" max="5" width="27.7109375" customWidth="1"/>
    <col min="6" max="6" width="1.28515625" customWidth="1"/>
    <col min="7" max="7" width="27.7109375" customWidth="1"/>
    <col min="8" max="8" width="34.7109375" customWidth="1"/>
    <col min="9" max="9" width="1.42578125" customWidth="1"/>
    <col min="10" max="10" width="9.7109375" customWidth="1"/>
    <col min="11" max="1022" width="8.7109375" customWidth="1"/>
  </cols>
  <sheetData>
    <row r="1" spans="1:9" ht="39.75" customHeight="1" x14ac:dyDescent="0.25">
      <c r="A1" s="64">
        <v>32</v>
      </c>
      <c r="B1" s="63" t="s">
        <v>57</v>
      </c>
      <c r="C1" s="190" t="str">
        <f ca="1">OFFSET('Base Atores'!$A$3,$A$1,MATCH("Ator",'Base Atores'!$A$3:$AZ$3,0)-1,1,1)&amp;"   -   "&amp;OFFSET('Base Atores'!$A$3,$A$1,MATCH("Sigla",'Base Atores'!$A$3:$AZ$3,0)-1,1,1)</f>
        <v>Departamento de Engenharia Sanitária e Ambiental   -   ENS/UFSC</v>
      </c>
      <c r="D1" s="190"/>
      <c r="E1" s="190"/>
      <c r="F1" s="190"/>
      <c r="G1" s="190"/>
      <c r="H1" s="190"/>
      <c r="I1" s="62"/>
    </row>
    <row r="2" spans="1:9" s="56" customFormat="1" ht="12" customHeight="1" x14ac:dyDescent="0.25">
      <c r="A2" s="61"/>
      <c r="B2" s="58"/>
      <c r="C2" s="60" t="str">
        <f ca="1">"Natureza: "&amp;OFFSET('Base Atores'!$A$3,$A$1,MATCH("Natureza do Ator",'Base Atores'!$A$3:$AZ$3,0)-1,1,1)</f>
        <v>Natureza: Inst. de pesquisa e universidades</v>
      </c>
      <c r="D2" s="58"/>
      <c r="E2" s="58"/>
      <c r="F2" s="59"/>
      <c r="G2" s="58"/>
      <c r="H2" s="58"/>
      <c r="I2" s="57"/>
    </row>
    <row r="3" spans="1:9" ht="15.75" customHeight="1" x14ac:dyDescent="0.25">
      <c r="A3" s="55"/>
      <c r="B3" s="21"/>
      <c r="C3" s="51"/>
      <c r="D3" s="51"/>
      <c r="E3" s="51"/>
      <c r="F3" s="50"/>
      <c r="G3" s="51"/>
      <c r="H3" s="51"/>
      <c r="I3" s="54"/>
    </row>
    <row r="4" spans="1:9" ht="21" customHeight="1" x14ac:dyDescent="0.25">
      <c r="A4" s="24"/>
      <c r="B4" s="36" t="s">
        <v>56</v>
      </c>
      <c r="C4" s="36" t="s">
        <v>55</v>
      </c>
      <c r="D4" s="53"/>
      <c r="E4" s="36" t="s">
        <v>54</v>
      </c>
      <c r="F4" s="53"/>
      <c r="G4" s="36" t="s">
        <v>53</v>
      </c>
      <c r="H4" s="36" t="s">
        <v>52</v>
      </c>
      <c r="I4" s="18"/>
    </row>
    <row r="5" spans="1:9" ht="11.25" customHeight="1" x14ac:dyDescent="0.25">
      <c r="A5" s="52" t="str">
        <f ca="1">OFFSET('Base Atores'!$A$3,$A$1,MATCH(B5,'Base Atores'!$A$3:$AZ$3,0)-1,1,1)</f>
        <v>X</v>
      </c>
      <c r="B5" s="191" t="s">
        <v>51</v>
      </c>
      <c r="C5" s="43" t="s">
        <v>50</v>
      </c>
      <c r="D5" s="40" t="str">
        <f ca="1">OFFSET('Base Atores'!$A$3,$A$1,MATCH(C5,'Base Atores'!$A$3:$AZ$3,0)-1,1,1)</f>
        <v>X</v>
      </c>
      <c r="E5" s="43" t="s">
        <v>49</v>
      </c>
      <c r="F5" s="40" t="str">
        <f ca="1">OFFSET('Base Atores'!$A$3,$A$1,MATCH(E5,'Base Atores'!$A$3:$AZ$3,0)-1,1,1)</f>
        <v>X</v>
      </c>
      <c r="G5" s="193" t="str">
        <f ca="1">OFFSET('Base Atores'!$A$3,$A$1,MATCH(G4,'Base Atores'!$A$3:$AZ$3,0)-1,1,1)</f>
        <v>UFSC - Universidade Federal de Santa Catarina</v>
      </c>
      <c r="H5" s="193">
        <f ca="1">OFFSET('Base Atores'!$A$3,$A$1,MATCH(H4,'Base Atores'!$A$3:$AZ$3,0)-1,1,1)</f>
        <v>0</v>
      </c>
      <c r="I5" s="18"/>
    </row>
    <row r="6" spans="1:9" x14ac:dyDescent="0.25">
      <c r="A6" s="52" t="str">
        <f ca="1">OFFSET('Base Atores'!$A$3,$A$1,MATCH(B15,'Base Atores'!$A$3:$AZ$3,0)-1,1,1)</f>
        <v>X</v>
      </c>
      <c r="B6" s="192"/>
      <c r="C6" s="43" t="s">
        <v>48</v>
      </c>
      <c r="D6" s="40">
        <f ca="1">OFFSET('Base Atores'!$A$3,$A$1,MATCH(C6,'Base Atores'!$A$3:$AZ$3,0)-1,1,1)</f>
        <v>0</v>
      </c>
      <c r="E6" s="43" t="s">
        <v>47</v>
      </c>
      <c r="F6" s="40" t="str">
        <f ca="1">OFFSET('Base Atores'!$A$3,$A$1,MATCH(E6,'Base Atores'!$A$3:$AZ$3,0)-1,1,1)</f>
        <v>X</v>
      </c>
      <c r="G6" s="194"/>
      <c r="H6" s="194"/>
      <c r="I6" s="18"/>
    </row>
    <row r="7" spans="1:9" ht="11.25" customHeight="1" x14ac:dyDescent="0.25">
      <c r="A7" s="52">
        <f ca="1">OFFSET('Base Atores'!$A$3,$A$1,MATCH(B16,'Base Atores'!$A$3:$AZ$3,0)-1,1,1)</f>
        <v>0</v>
      </c>
      <c r="B7" s="192"/>
      <c r="C7" s="43" t="s">
        <v>46</v>
      </c>
      <c r="D7" s="40">
        <f ca="1">OFFSET('Base Atores'!$A$3,$A$1,MATCH(C7,'Base Atores'!$A$3:$AZ$3,0)-1,1,1)</f>
        <v>0</v>
      </c>
      <c r="E7" s="43" t="s">
        <v>45</v>
      </c>
      <c r="F7" s="40">
        <f ca="1">OFFSET('Base Atores'!$A$3,$A$1,MATCH(E7,'Base Atores'!$A$3:$AZ$3,0)-1,1,1)</f>
        <v>0</v>
      </c>
      <c r="G7" s="194"/>
      <c r="H7" s="194"/>
      <c r="I7" s="18"/>
    </row>
    <row r="8" spans="1:9" ht="11.25" customHeight="1" x14ac:dyDescent="0.25">
      <c r="A8" s="52">
        <f ca="1">OFFSET('Base Atores'!$A$3,$A$1,MATCH(B18,'Base Atores'!$A$3:$AZ$3,0)-1,1,1)</f>
        <v>0</v>
      </c>
      <c r="B8" s="192"/>
      <c r="C8" s="43" t="s">
        <v>44</v>
      </c>
      <c r="D8" s="40" t="str">
        <f ca="1">OFFSET('Base Atores'!$A$3,$A$1,MATCH(C8,'Base Atores'!$A$3:$AZ$3,0)-1,1,1)</f>
        <v>X</v>
      </c>
      <c r="E8" s="43" t="s">
        <v>43</v>
      </c>
      <c r="F8" s="40">
        <f ca="1">OFFSET('Base Atores'!$A$3,$A$1,MATCH(E8,'Base Atores'!$A$3:$AZ$3,0)-1,1,1)</f>
        <v>0</v>
      </c>
      <c r="G8" s="194"/>
      <c r="H8" s="194"/>
      <c r="I8" s="18"/>
    </row>
    <row r="9" spans="1:9" ht="11.25" customHeight="1" x14ac:dyDescent="0.25">
      <c r="A9" s="52">
        <f ca="1">IF(COUNTIF($D$19:$D$21,"X")&gt;0,1,0)</f>
        <v>0</v>
      </c>
      <c r="B9" s="192"/>
      <c r="C9" s="43" t="s">
        <v>42</v>
      </c>
      <c r="D9" s="40" t="str">
        <f ca="1">OFFSET('Base Atores'!$A$3,$A$1,MATCH(C9,'Base Atores'!$A$3:$AZ$3,0)-1,1,1)</f>
        <v>X</v>
      </c>
      <c r="E9" s="43" t="s">
        <v>41</v>
      </c>
      <c r="F9" s="40">
        <f ca="1">OFFSET('Base Atores'!$A$3,$A$1,MATCH(E9,'Base Atores'!$A$3:$AZ$3,0)-1,1,1)</f>
        <v>0</v>
      </c>
      <c r="G9" s="194"/>
      <c r="H9" s="194"/>
      <c r="I9" s="18"/>
    </row>
    <row r="10" spans="1:9" ht="11.25" customHeight="1" x14ac:dyDescent="0.25">
      <c r="A10" s="24"/>
      <c r="B10" s="192"/>
      <c r="C10" s="43" t="s">
        <v>40</v>
      </c>
      <c r="D10" s="40">
        <f ca="1">OFFSET('Base Atores'!$A$3,$A$1,MATCH(C10,'Base Atores'!$A$3:$AZ$3,0)-1,1,1)</f>
        <v>0</v>
      </c>
      <c r="E10" s="43" t="s">
        <v>39</v>
      </c>
      <c r="F10" s="40">
        <f ca="1">OFFSET('Base Atores'!$A$3,$A$1,MATCH(E10,'Base Atores'!$A$3:$AZ$3,0)-1,1,1)</f>
        <v>0</v>
      </c>
      <c r="G10" s="194"/>
      <c r="H10" s="194"/>
      <c r="I10" s="18"/>
    </row>
    <row r="11" spans="1:9" ht="11.25" customHeight="1" x14ac:dyDescent="0.25">
      <c r="A11" s="24"/>
      <c r="B11" s="192"/>
      <c r="C11" s="43" t="s">
        <v>38</v>
      </c>
      <c r="D11" s="40">
        <f ca="1">OFFSET('Base Atores'!$A$3,$A$1,MATCH(C11,'Base Atores'!$A$3:$AZ$3,0)-1,1,1)</f>
        <v>0</v>
      </c>
      <c r="E11" s="43" t="s">
        <v>37</v>
      </c>
      <c r="F11" s="40">
        <f ca="1">OFFSET('Base Atores'!$A$3,$A$1,MATCH(E11,'Base Atores'!$A$3:$AZ$3,0)-1,1,1)</f>
        <v>0</v>
      </c>
      <c r="G11" s="194"/>
      <c r="H11" s="194"/>
      <c r="I11" s="18"/>
    </row>
    <row r="12" spans="1:9" ht="11.25" customHeight="1" x14ac:dyDescent="0.25">
      <c r="A12" s="24"/>
      <c r="B12" s="192"/>
      <c r="C12" s="43" t="s">
        <v>36</v>
      </c>
      <c r="D12" s="40">
        <f ca="1">OFFSET('Base Atores'!$A$3,$A$1,MATCH(C12,'Base Atores'!$A$3:$AZ$3,0)-1,1,1)</f>
        <v>0</v>
      </c>
      <c r="E12" s="51"/>
      <c r="F12" s="50"/>
      <c r="G12" s="194"/>
      <c r="H12" s="194"/>
      <c r="I12" s="18"/>
    </row>
    <row r="13" spans="1:9" ht="11.25" customHeight="1" x14ac:dyDescent="0.25">
      <c r="A13" s="24"/>
      <c r="B13" s="192"/>
      <c r="C13" s="43" t="s">
        <v>35</v>
      </c>
      <c r="D13" s="40">
        <f ca="1">OFFSET('Base Atores'!$A$3,$A$1,MATCH(C13,'Base Atores'!$A$3:$AZ$3,0)-1,1,1)</f>
        <v>0</v>
      </c>
      <c r="E13" s="51"/>
      <c r="F13" s="50"/>
      <c r="G13" s="194"/>
      <c r="H13" s="194"/>
      <c r="I13" s="18"/>
    </row>
    <row r="14" spans="1:9" ht="11.25" customHeight="1" x14ac:dyDescent="0.25">
      <c r="A14" s="24"/>
      <c r="B14" s="49"/>
      <c r="C14" s="45" t="s">
        <v>34</v>
      </c>
      <c r="D14" s="40">
        <f ca="1">OFFSET('Base Atores'!$A$3,$A$1,MATCH(C14,'Base Atores'!$A$3:$AZ$3,0)-1,1,1)</f>
        <v>0</v>
      </c>
      <c r="E14" s="39"/>
      <c r="F14" s="48"/>
      <c r="G14" s="194"/>
      <c r="H14" s="194"/>
      <c r="I14" s="18"/>
    </row>
    <row r="15" spans="1:9" ht="11.25" customHeight="1" x14ac:dyDescent="0.25">
      <c r="A15" s="24"/>
      <c r="B15" s="47" t="s">
        <v>33</v>
      </c>
      <c r="C15" s="45" t="s">
        <v>32</v>
      </c>
      <c r="D15" s="40">
        <f ca="1">OFFSET('Base Atores'!$A$3,$A$1,MATCH(C15,'Base Atores'!$A$3:$AZ$3,0)-1,1,1)</f>
        <v>0</v>
      </c>
      <c r="E15" s="39"/>
      <c r="F15" s="39"/>
      <c r="G15" s="194"/>
      <c r="H15" s="194"/>
      <c r="I15" s="18"/>
    </row>
    <row r="16" spans="1:9" ht="11.25" customHeight="1" x14ac:dyDescent="0.25">
      <c r="A16" s="24"/>
      <c r="B16" s="47" t="s">
        <v>31</v>
      </c>
      <c r="C16" s="45" t="s">
        <v>30</v>
      </c>
      <c r="D16" s="40">
        <f ca="1">OFFSET('Base Atores'!$A$3,$A$1,MATCH(C16,'Base Atores'!$A$3:$AZ$3,0)-1,1,1)</f>
        <v>0</v>
      </c>
      <c r="E16" s="39"/>
      <c r="F16" s="39"/>
      <c r="G16" s="194"/>
      <c r="H16" s="194"/>
      <c r="I16" s="18"/>
    </row>
    <row r="17" spans="1:9" ht="11.25" customHeight="1" x14ac:dyDescent="0.25">
      <c r="A17" s="24"/>
      <c r="B17" s="46"/>
      <c r="C17" s="45" t="s">
        <v>29</v>
      </c>
      <c r="D17" s="40">
        <f ca="1">OFFSET('Base Atores'!$A$3,$A$1,MATCH(C17,'Base Atores'!$A$3:$AZ$3,0)-1,1,1)</f>
        <v>0</v>
      </c>
      <c r="E17" s="39"/>
      <c r="F17" s="39"/>
      <c r="G17" s="194"/>
      <c r="H17" s="194"/>
      <c r="I17" s="18"/>
    </row>
    <row r="18" spans="1:9" ht="11.25" customHeight="1" x14ac:dyDescent="0.25">
      <c r="A18" s="24"/>
      <c r="B18" s="44" t="s">
        <v>28</v>
      </c>
      <c r="C18" s="43" t="s">
        <v>27</v>
      </c>
      <c r="D18" s="40">
        <f ca="1">OFFSET('Base Atores'!$A$3,$A$1,MATCH(C18,'Base Atores'!$A$3:$AZ$3,0)-1,1,1)</f>
        <v>0</v>
      </c>
      <c r="E18" s="39"/>
      <c r="F18" s="39"/>
      <c r="G18" s="194"/>
      <c r="H18" s="194"/>
      <c r="I18" s="18"/>
    </row>
    <row r="19" spans="1:9" ht="11.25" customHeight="1" x14ac:dyDescent="0.25">
      <c r="A19" s="24"/>
      <c r="B19" s="191" t="s">
        <v>26</v>
      </c>
      <c r="C19" s="43" t="s">
        <v>25</v>
      </c>
      <c r="D19" s="40">
        <f ca="1">OFFSET('Base Atores'!$A$3,$A$1,MATCH(C19,'Base Atores'!$A$3:$AZ$3,0)-1,1,1)</f>
        <v>0</v>
      </c>
      <c r="E19" s="39"/>
      <c r="F19" s="39"/>
      <c r="G19" s="194"/>
      <c r="H19" s="194"/>
      <c r="I19" s="18"/>
    </row>
    <row r="20" spans="1:9" ht="11.25" customHeight="1" x14ac:dyDescent="0.25">
      <c r="A20" s="24"/>
      <c r="B20" s="192"/>
      <c r="C20" s="43" t="s">
        <v>24</v>
      </c>
      <c r="D20" s="40">
        <f ca="1">OFFSET('Base Atores'!$A$3,$A$1,MATCH(C20,'Base Atores'!$A$3:$AZ$3,0)-1,1,1)</f>
        <v>0</v>
      </c>
      <c r="E20" s="39"/>
      <c r="F20" s="39"/>
      <c r="G20" s="194"/>
      <c r="H20" s="194"/>
      <c r="I20" s="18"/>
    </row>
    <row r="21" spans="1:9" ht="11.25" customHeight="1" x14ac:dyDescent="0.25">
      <c r="A21" s="24"/>
      <c r="B21" s="196"/>
      <c r="C21" s="43" t="s">
        <v>23</v>
      </c>
      <c r="D21" s="40">
        <f ca="1">OFFSET('Base Atores'!$A$3,$A$1,MATCH(C21,'Base Atores'!$A$3:$AZ$3,0)-1,1,1)</f>
        <v>0</v>
      </c>
      <c r="E21" s="39"/>
      <c r="F21" s="39"/>
      <c r="G21" s="195"/>
      <c r="H21" s="195"/>
      <c r="I21" s="18"/>
    </row>
    <row r="22" spans="1:9" ht="16.5" customHeight="1" x14ac:dyDescent="0.25">
      <c r="A22" s="24"/>
      <c r="B22" s="42"/>
      <c r="C22" s="41"/>
      <c r="D22" s="40"/>
      <c r="E22" s="39"/>
      <c r="F22" s="39"/>
      <c r="G22" s="38"/>
      <c r="H22" s="38"/>
      <c r="I22" s="18"/>
    </row>
    <row r="23" spans="1:9" ht="21" customHeight="1" x14ac:dyDescent="0.25">
      <c r="A23" s="24"/>
      <c r="B23" s="36" t="s">
        <v>22</v>
      </c>
      <c r="C23" s="36" t="s">
        <v>21</v>
      </c>
      <c r="D23" s="37"/>
      <c r="E23" s="36" t="s">
        <v>20</v>
      </c>
      <c r="F23" s="34"/>
      <c r="G23" s="36" t="s">
        <v>19</v>
      </c>
      <c r="H23" s="36" t="s">
        <v>18</v>
      </c>
      <c r="I23" s="18" t="s">
        <v>17</v>
      </c>
    </row>
    <row r="24" spans="1:9" ht="12" customHeight="1" x14ac:dyDescent="0.25">
      <c r="A24" s="24"/>
      <c r="B24" s="203" t="str">
        <f ca="1">OFFSET('Base Atores'!$A$3,$A$1,MATCH(B23,'Base Atores'!$A$3:$AZ$3,0)-1,1,1)</f>
        <v>Desenvolvimento de atividades de ensino, pesquisa e extensão, buscando respostas para os problemas ambientais e contribuindo para o desenvolvimento sustentável regional e nacional.</v>
      </c>
      <c r="C24" s="203" t="str">
        <f ca="1">OFFSET('Base Atores'!$A$3,$A$1,MATCH(C23,'Base Atores'!$A$3:$AZ$3,0)-1,1,1)</f>
        <v>Responsável pela sub-rede "Desastres Naturais" da Rede Clima</v>
      </c>
      <c r="D24" s="35"/>
      <c r="E24" s="203" t="str">
        <f ca="1">OFFSET('Base Atores'!$A$3,$A$1,MATCH(E23,'Base Atores'!$A$3:$AZ$3,0)-1,1,1)</f>
        <v>- Planejamento e Gestão Ambiental
- Caracterização, monitoramento e controle da poluição ambiental
- Sistemas participativos</v>
      </c>
      <c r="F24" s="35"/>
      <c r="G24" s="203" t="str">
        <f ca="1">OFFSET('Base Atores'!$A$3,$A$1,MATCH(G23,'Base Atores'!$A$3:$AZ$3,0)-1,1,1)</f>
        <v xml:space="preserve">Embrapa - Empresa Brasileira de Pesquisa Agropecuária
Ibama - Instituto Brasileiro do Meio Ambiente e dos Recursos Renováveis
Fatma - Fundação do Meio Ambiente (SC)
Casan - Companhia Catarinense de Águas e Saneamento
Epagri - Empresa de Pesquisa Agropecuária e Extensão Rural de Santa Catarina
Setor Privado
</v>
      </c>
      <c r="H24" s="203">
        <f ca="1">OFFSET('Base Atores'!$A$3,$A$1,MATCH(H23,'Base Atores'!$A$3:$AZ$3,0)-1,1,1)</f>
        <v>0</v>
      </c>
      <c r="I24" s="18"/>
    </row>
    <row r="25" spans="1:9" ht="12" customHeight="1" x14ac:dyDescent="0.25">
      <c r="A25" s="24"/>
      <c r="B25" s="203"/>
      <c r="C25" s="203"/>
      <c r="D25" s="35"/>
      <c r="E25" s="203"/>
      <c r="F25" s="35"/>
      <c r="G25" s="203"/>
      <c r="H25" s="203"/>
      <c r="I25" s="18"/>
    </row>
    <row r="26" spans="1:9" ht="12" customHeight="1" x14ac:dyDescent="0.25">
      <c r="A26" s="24"/>
      <c r="B26" s="203"/>
      <c r="C26" s="203"/>
      <c r="D26" s="35"/>
      <c r="E26" s="203"/>
      <c r="F26" s="35"/>
      <c r="G26" s="203"/>
      <c r="H26" s="203"/>
      <c r="I26" s="18"/>
    </row>
    <row r="27" spans="1:9" ht="12" customHeight="1" x14ac:dyDescent="0.25">
      <c r="A27" s="24"/>
      <c r="B27" s="203"/>
      <c r="C27" s="203"/>
      <c r="D27" s="35"/>
      <c r="E27" s="203"/>
      <c r="F27" s="35"/>
      <c r="G27" s="203"/>
      <c r="H27" s="203"/>
      <c r="I27" s="18"/>
    </row>
    <row r="28" spans="1:9" ht="12" customHeight="1" x14ac:dyDescent="0.25">
      <c r="A28" s="24"/>
      <c r="B28" s="203"/>
      <c r="C28" s="203"/>
      <c r="D28" s="35"/>
      <c r="E28" s="203"/>
      <c r="F28" s="35"/>
      <c r="G28" s="203"/>
      <c r="H28" s="203"/>
      <c r="I28" s="18"/>
    </row>
    <row r="29" spans="1:9" ht="12" customHeight="1" x14ac:dyDescent="0.25">
      <c r="A29" s="24"/>
      <c r="B29" s="203"/>
      <c r="C29" s="203"/>
      <c r="D29" s="35"/>
      <c r="E29" s="203"/>
      <c r="F29" s="35"/>
      <c r="G29" s="203"/>
      <c r="H29" s="203"/>
      <c r="I29" s="18"/>
    </row>
    <row r="30" spans="1:9" ht="12" customHeight="1" x14ac:dyDescent="0.25">
      <c r="A30" s="24"/>
      <c r="B30" s="203"/>
      <c r="C30" s="203"/>
      <c r="D30" s="35"/>
      <c r="E30" s="203"/>
      <c r="F30" s="35"/>
      <c r="G30" s="203"/>
      <c r="H30" s="203"/>
      <c r="I30" s="18"/>
    </row>
    <row r="31" spans="1:9" ht="12" customHeight="1" x14ac:dyDescent="0.25">
      <c r="A31" s="24"/>
      <c r="B31" s="203"/>
      <c r="C31" s="203"/>
      <c r="D31" s="35"/>
      <c r="E31" s="203"/>
      <c r="F31" s="35"/>
      <c r="G31" s="203"/>
      <c r="H31" s="203"/>
      <c r="I31" s="18"/>
    </row>
    <row r="32" spans="1:9" ht="12" customHeight="1" x14ac:dyDescent="0.25">
      <c r="A32" s="24"/>
      <c r="B32" s="203"/>
      <c r="C32" s="203"/>
      <c r="D32" s="35"/>
      <c r="E32" s="203"/>
      <c r="F32" s="35"/>
      <c r="G32" s="203"/>
      <c r="H32" s="203"/>
      <c r="I32" s="18"/>
    </row>
    <row r="33" spans="1:9" ht="12" customHeight="1" x14ac:dyDescent="0.25">
      <c r="A33" s="24"/>
      <c r="B33" s="203"/>
      <c r="C33" s="203"/>
      <c r="D33" s="35"/>
      <c r="E33" s="203"/>
      <c r="F33" s="35"/>
      <c r="G33" s="203"/>
      <c r="H33" s="203"/>
      <c r="I33" s="18"/>
    </row>
    <row r="34" spans="1:9" ht="12" customHeight="1" x14ac:dyDescent="0.25">
      <c r="A34" s="24"/>
      <c r="B34" s="203"/>
      <c r="C34" s="203"/>
      <c r="D34" s="35"/>
      <c r="E34" s="203"/>
      <c r="F34" s="35"/>
      <c r="G34" s="203"/>
      <c r="H34" s="203"/>
      <c r="I34" s="18"/>
    </row>
    <row r="35" spans="1:9" ht="12" customHeight="1" x14ac:dyDescent="0.25">
      <c r="A35" s="24"/>
      <c r="B35" s="203"/>
      <c r="C35" s="203"/>
      <c r="D35" s="35"/>
      <c r="E35" s="203"/>
      <c r="F35" s="35"/>
      <c r="G35" s="203"/>
      <c r="H35" s="203"/>
      <c r="I35" s="18"/>
    </row>
    <row r="36" spans="1:9" ht="12" customHeight="1" x14ac:dyDescent="0.25">
      <c r="A36" s="24"/>
      <c r="B36" s="203"/>
      <c r="C36" s="203"/>
      <c r="D36" s="35"/>
      <c r="E36" s="203"/>
      <c r="F36" s="35"/>
      <c r="G36" s="203"/>
      <c r="H36" s="203"/>
      <c r="I36" s="18"/>
    </row>
    <row r="37" spans="1:9" ht="12" customHeight="1" x14ac:dyDescent="0.25">
      <c r="A37" s="24"/>
      <c r="B37" s="203"/>
      <c r="C37" s="203"/>
      <c r="D37" s="35"/>
      <c r="E37" s="203"/>
      <c r="F37" s="35"/>
      <c r="G37" s="203"/>
      <c r="H37" s="203"/>
      <c r="I37" s="18"/>
    </row>
    <row r="38" spans="1:9" ht="12" customHeight="1" x14ac:dyDescent="0.25">
      <c r="A38" s="24"/>
      <c r="B38" s="203"/>
      <c r="C38" s="203"/>
      <c r="D38" s="35"/>
      <c r="E38" s="203"/>
      <c r="F38" s="35"/>
      <c r="G38" s="203"/>
      <c r="H38" s="203"/>
      <c r="I38" s="18"/>
    </row>
    <row r="39" spans="1:9" ht="12" customHeight="1" x14ac:dyDescent="0.25">
      <c r="A39" s="24"/>
      <c r="B39" s="203"/>
      <c r="C39" s="203"/>
      <c r="D39" s="35"/>
      <c r="E39" s="203"/>
      <c r="F39" s="35"/>
      <c r="G39" s="203"/>
      <c r="H39" s="203"/>
      <c r="I39" s="18"/>
    </row>
    <row r="40" spans="1:9" ht="12" customHeight="1" x14ac:dyDescent="0.25">
      <c r="A40" s="24"/>
      <c r="B40" s="203"/>
      <c r="C40" s="203"/>
      <c r="D40" s="35"/>
      <c r="E40" s="203"/>
      <c r="F40" s="35"/>
      <c r="G40" s="203"/>
      <c r="H40" s="203"/>
      <c r="I40" s="18"/>
    </row>
    <row r="41" spans="1:9" ht="12" customHeight="1" x14ac:dyDescent="0.25">
      <c r="A41" s="24"/>
      <c r="B41" s="203"/>
      <c r="C41" s="203"/>
      <c r="D41" s="35"/>
      <c r="E41" s="203"/>
      <c r="F41" s="35"/>
      <c r="G41" s="203"/>
      <c r="H41" s="203"/>
      <c r="I41" s="18"/>
    </row>
    <row r="42" spans="1:9" ht="12" customHeight="1" x14ac:dyDescent="0.25">
      <c r="A42" s="24"/>
      <c r="B42" s="203"/>
      <c r="C42" s="203"/>
      <c r="D42" s="35"/>
      <c r="E42" s="203"/>
      <c r="F42" s="35"/>
      <c r="G42" s="203"/>
      <c r="H42" s="203"/>
      <c r="I42" s="18"/>
    </row>
    <row r="43" spans="1:9" ht="12" customHeight="1" x14ac:dyDescent="0.25">
      <c r="A43" s="24"/>
      <c r="B43" s="203"/>
      <c r="C43" s="203"/>
      <c r="D43" s="35"/>
      <c r="E43" s="203"/>
      <c r="F43" s="35"/>
      <c r="G43" s="203"/>
      <c r="H43" s="203"/>
      <c r="I43" s="18"/>
    </row>
    <row r="44" spans="1:9" ht="12" customHeight="1" x14ac:dyDescent="0.25">
      <c r="A44" s="24"/>
      <c r="B44" s="203"/>
      <c r="C44" s="203"/>
      <c r="D44" s="35"/>
      <c r="E44" s="203"/>
      <c r="F44" s="35"/>
      <c r="G44" s="203"/>
      <c r="H44" s="203"/>
      <c r="I44" s="18"/>
    </row>
    <row r="45" spans="1:9" ht="12" customHeight="1" x14ac:dyDescent="0.25">
      <c r="A45" s="24"/>
      <c r="B45" s="203"/>
      <c r="C45" s="203"/>
      <c r="D45" s="35"/>
      <c r="E45" s="203"/>
      <c r="F45" s="35"/>
      <c r="G45" s="203"/>
      <c r="H45" s="203"/>
      <c r="I45" s="18"/>
    </row>
    <row r="46" spans="1:9" ht="12" customHeight="1" x14ac:dyDescent="0.25">
      <c r="A46" s="24"/>
      <c r="B46" s="203"/>
      <c r="C46" s="203"/>
      <c r="D46" s="35"/>
      <c r="E46" s="203"/>
      <c r="F46" s="35"/>
      <c r="G46" s="203"/>
      <c r="H46" s="203"/>
      <c r="I46" s="18"/>
    </row>
    <row r="47" spans="1:9" ht="12" customHeight="1" x14ac:dyDescent="0.25">
      <c r="A47" s="24"/>
      <c r="B47" s="203"/>
      <c r="C47" s="203"/>
      <c r="D47" s="35"/>
      <c r="E47" s="203"/>
      <c r="F47" s="35"/>
      <c r="G47" s="203"/>
      <c r="H47" s="203"/>
      <c r="I47" s="18"/>
    </row>
    <row r="48" spans="1:9" ht="12" customHeight="1" x14ac:dyDescent="0.25">
      <c r="A48" s="24"/>
      <c r="B48" s="203"/>
      <c r="C48" s="203"/>
      <c r="D48" s="35"/>
      <c r="E48" s="203"/>
      <c r="F48" s="35"/>
      <c r="G48" s="203"/>
      <c r="H48" s="203"/>
      <c r="I48" s="18"/>
    </row>
    <row r="49" spans="1:13" ht="12" customHeight="1" x14ac:dyDescent="0.25">
      <c r="A49" s="24"/>
      <c r="B49" s="203"/>
      <c r="C49" s="203"/>
      <c r="D49" s="35"/>
      <c r="E49" s="203"/>
      <c r="F49" s="35"/>
      <c r="G49" s="203"/>
      <c r="H49" s="203"/>
      <c r="I49" s="18"/>
    </row>
    <row r="50" spans="1:13" ht="12" customHeight="1" x14ac:dyDescent="0.25">
      <c r="A50" s="24"/>
      <c r="B50" s="203"/>
      <c r="C50" s="203"/>
      <c r="D50" s="35"/>
      <c r="E50" s="203"/>
      <c r="F50" s="35"/>
      <c r="G50" s="203"/>
      <c r="H50" s="203"/>
      <c r="I50" s="18"/>
    </row>
    <row r="51" spans="1:13" ht="12" customHeight="1" x14ac:dyDescent="0.25">
      <c r="A51" s="24"/>
      <c r="B51" s="203"/>
      <c r="C51" s="203"/>
      <c r="D51" s="35"/>
      <c r="E51" s="203"/>
      <c r="F51" s="35"/>
      <c r="G51" s="203"/>
      <c r="H51" s="203"/>
      <c r="I51" s="18"/>
    </row>
    <row r="52" spans="1:13" ht="13.5" customHeight="1" x14ac:dyDescent="0.25">
      <c r="A52" s="24"/>
      <c r="B52" s="34"/>
      <c r="C52" s="34"/>
      <c r="D52" s="21"/>
      <c r="E52" s="34"/>
      <c r="F52" s="21"/>
      <c r="G52" s="34"/>
      <c r="H52" s="34"/>
      <c r="I52" s="18"/>
      <c r="K52" s="33"/>
      <c r="L52" s="17"/>
      <c r="M52" s="17"/>
    </row>
    <row r="53" spans="1:13" ht="16.5" customHeight="1" x14ac:dyDescent="0.25">
      <c r="A53" s="24"/>
      <c r="B53" s="32" t="s">
        <v>16</v>
      </c>
      <c r="C53" s="31"/>
      <c r="D53" s="21"/>
      <c r="E53" s="30" t="s">
        <v>15</v>
      </c>
      <c r="F53" s="29"/>
      <c r="G53" s="28" t="s">
        <v>14</v>
      </c>
      <c r="H53" s="27" t="s">
        <v>13</v>
      </c>
      <c r="I53" s="18"/>
      <c r="L53" s="17"/>
      <c r="M53" s="17"/>
    </row>
    <row r="54" spans="1:13" ht="16.5" customHeight="1" x14ac:dyDescent="0.25">
      <c r="A54" s="24"/>
      <c r="B54" s="197" t="str">
        <f ca="1">HYPERLINK(OFFSET('Base Atores'!$A$3,$A$1,MATCH("Site",'Base Atores'!$A$3:$AZ$3,0)-1,1,1))</f>
        <v>http://www.ens.ufsc.br/principal/index.php</v>
      </c>
      <c r="C54" s="198"/>
      <c r="D54" s="21"/>
      <c r="E54" s="199" t="str">
        <f ca="1">HYPERLINK(OFFSET('Base Atores'!$A$3,$A$1,MATCH("Nome1",'Base Atores'!$A$3:$AZ$3,0)-1,1,1))</f>
        <v>Regina Rodrigues</v>
      </c>
      <c r="F54" s="200"/>
      <c r="G54" s="26" t="str">
        <f ca="1">HYPERLINK(OFFSET('Base Atores'!$A$3,$A$1,MATCH("Telefone1",'Base Atores'!$A$3:$AZ$3,0)-1,1,1))</f>
        <v>(48) 3721-9992</v>
      </c>
      <c r="H54" s="25" t="str">
        <f ca="1">HYPERLINK(OFFSET('Base Atores'!$A$3,$A$1,MATCH("Email1",'Base Atores'!$A$3:$AZ$3,0)-1,1,1))</f>
        <v/>
      </c>
      <c r="I54" s="18"/>
      <c r="L54" s="17"/>
      <c r="M54" s="17"/>
    </row>
    <row r="55" spans="1:13" ht="16.5" customHeight="1" x14ac:dyDescent="0.25">
      <c r="A55" s="24"/>
      <c r="B55" s="197" t="str">
        <f ca="1">HYPERLINK(OFFSET('Base Atores'!$A$3,$A$1,MATCH("Outros",'Base Atores'!$A$3:$AZ$3,0)-1,1,1))</f>
        <v/>
      </c>
      <c r="C55" s="198"/>
      <c r="D55" s="21"/>
      <c r="E55" s="199" t="str">
        <f ca="1">HYPERLINK(OFFSET('Base Atores'!$A$3,$A$1,MATCH("Nome2",'Base Atores'!$A$3:$AZ$3,0)-1,1,1))</f>
        <v>Ramon Lucas Dalsasso</v>
      </c>
      <c r="F55" s="200"/>
      <c r="G55" s="26" t="str">
        <f ca="1">HYPERLINK(OFFSET('Base Atores'!$A$3,$A$1,MATCH("Telefone2",'Base Atores'!$A$3:$AZ$3,0)-1,1,1))</f>
        <v>048-37219823</v>
      </c>
      <c r="H55" s="25" t="str">
        <f ca="1">HYPERLINK(OFFSET('Base Atores'!$A$3,$A$1,MATCH("Email2",'Base Atores'!$A$3:$AZ$3,0)-1,1,1))</f>
        <v>chefiaens@ens.ufsc.br</v>
      </c>
      <c r="I55" s="18"/>
      <c r="L55" s="17"/>
      <c r="M55" s="17"/>
    </row>
    <row r="56" spans="1:13" ht="16.5" customHeight="1" x14ac:dyDescent="0.25">
      <c r="A56" s="24"/>
      <c r="B56" s="23"/>
      <c r="C56" s="22"/>
      <c r="D56" s="21"/>
      <c r="E56" s="201" t="str">
        <f ca="1">HYPERLINK(OFFSET('Base Atores'!$A$3,$A$1,MATCH("Nome3",'Base Atores'!$A$3:$AZ$3,0)-1,1,1))</f>
        <v/>
      </c>
      <c r="F56" s="202"/>
      <c r="G56" s="20" t="str">
        <f ca="1">HYPERLINK(OFFSET('Base Atores'!$A$3,$A$1,MATCH("Telefone3",'Base Atores'!$A$3:$AZ$3,0)-1,1,1))</f>
        <v/>
      </c>
      <c r="H56" s="19" t="str">
        <f ca="1">HYPERLINK(OFFSET('Base Atores'!$A$3,$A$1,MATCH("Email3",'Base Atores'!$A$3:$AZ$3,0)-1,1,1))</f>
        <v/>
      </c>
      <c r="I56" s="18"/>
      <c r="L56" s="17"/>
      <c r="M56" s="17"/>
    </row>
    <row r="57" spans="1:13" ht="6.75" customHeight="1" thickBot="1" x14ac:dyDescent="0.3">
      <c r="A57" s="16"/>
      <c r="B57" s="15"/>
      <c r="C57" s="15"/>
      <c r="D57" s="15"/>
      <c r="E57" s="15"/>
      <c r="F57" s="15"/>
      <c r="G57" s="15"/>
      <c r="H57" s="15"/>
      <c r="I57" s="14"/>
    </row>
  </sheetData>
  <sheetProtection formatColumns="0" formatRows="0"/>
  <mergeCells count="15">
    <mergeCell ref="H24:H51"/>
    <mergeCell ref="B24:B51"/>
    <mergeCell ref="C24:C51"/>
    <mergeCell ref="E24:E51"/>
    <mergeCell ref="G24:G51"/>
    <mergeCell ref="B54:C54"/>
    <mergeCell ref="B55:C55"/>
    <mergeCell ref="E54:F54"/>
    <mergeCell ref="E55:F55"/>
    <mergeCell ref="E56:F56"/>
    <mergeCell ref="C1:H1"/>
    <mergeCell ref="B5:B13"/>
    <mergeCell ref="G5:G21"/>
    <mergeCell ref="H5:H21"/>
    <mergeCell ref="B19:B21"/>
  </mergeCells>
  <conditionalFormatting sqref="C5:C21">
    <cfRule type="expression" dxfId="20" priority="8">
      <formula>$D5="X"</formula>
    </cfRule>
  </conditionalFormatting>
  <conditionalFormatting sqref="E5:E11">
    <cfRule type="expression" dxfId="19" priority="7">
      <formula>$F5="X"</formula>
    </cfRule>
  </conditionalFormatting>
  <conditionalFormatting sqref="B5">
    <cfRule type="expression" dxfId="18" priority="6">
      <formula>$A$5="X"</formula>
    </cfRule>
  </conditionalFormatting>
  <conditionalFormatting sqref="B16:B17">
    <cfRule type="expression" dxfId="17" priority="5">
      <formula>$A$7="X"</formula>
    </cfRule>
  </conditionalFormatting>
  <conditionalFormatting sqref="B18">
    <cfRule type="expression" dxfId="16" priority="4">
      <formula>$A$8="X"</formula>
    </cfRule>
  </conditionalFormatting>
  <conditionalFormatting sqref="B14:B15">
    <cfRule type="expression" dxfId="15" priority="3">
      <formula>$A$6="X"</formula>
    </cfRule>
  </conditionalFormatting>
  <conditionalFormatting sqref="B19">
    <cfRule type="expression" dxfId="14" priority="2">
      <formula>$A$9=1</formula>
    </cfRule>
  </conditionalFormatting>
  <conditionalFormatting sqref="B1:C1048576 E1:E1048576 G1:H1048576">
    <cfRule type="cellIs" dxfId="13" priority="1" operator="equal">
      <formula>0</formula>
    </cfRule>
  </conditionalFormatting>
  <dataValidations count="1">
    <dataValidation allowBlank="1" showInputMessage="1" showErrorMessage="1" promptTitle="Consulta Ator" prompt="_x000a_Esta aba é uma visualização de cada Ator individualmente._x000a__x000a_Para selecionar o Ator, clique na seta ao lado e escolhe a sigla. É possível também navegar pelos botões &lt;anterior/próximo&gt;._x000a__x000a_Para sumir com esta tela, basta selecionar qualquer outra célula." sqref="B1"/>
  </dataValidations>
  <pageMargins left="0.39370078740157483" right="0.39370078740157483" top="0.39370078740157483" bottom="0.39370078740157483" header="0" footer="0"/>
  <pageSetup paperSize="9" scale="73" firstPageNumber="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1</xdr:col>
                    <xdr:colOff>1114425</xdr:colOff>
                    <xdr:row>0</xdr:row>
                    <xdr:rowOff>95250</xdr:rowOff>
                  </from>
                  <to>
                    <xdr:col>1</xdr:col>
                    <xdr:colOff>1981200</xdr:colOff>
                    <xdr:row>0</xdr:row>
                    <xdr:rowOff>438150</xdr:rowOff>
                  </to>
                </anchor>
              </controlPr>
            </control>
          </mc:Choice>
        </mc:AlternateContent>
        <mc:AlternateContent xmlns:mc="http://schemas.openxmlformats.org/markup-compatibility/2006">
          <mc:Choice Requires="x14">
            <control shapeId="1026" r:id="rId5" name="Scroll Bar 2">
              <controlPr defaultSize="0" autoPict="0">
                <anchor moveWithCells="1">
                  <from>
                    <xdr:col>1</xdr:col>
                    <xdr:colOff>2019300</xdr:colOff>
                    <xdr:row>0</xdr:row>
                    <xdr:rowOff>104775</xdr:rowOff>
                  </from>
                  <to>
                    <xdr:col>1</xdr:col>
                    <xdr:colOff>2990850</xdr:colOff>
                    <xdr:row>0</xdr:row>
                    <xdr:rowOff>438150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50"/>
  <sheetViews>
    <sheetView showGridLines="0" tabSelected="1" zoomScale="90" zoomScaleNormal="90" zoomScaleSheetLayoutView="40" workbookViewId="0">
      <pane xSplit="2" ySplit="3" topLeftCell="C31" activePane="bottomRight" state="frozen"/>
      <selection activeCell="B3" sqref="B3"/>
      <selection pane="topRight" activeCell="B3" sqref="B3"/>
      <selection pane="bottomLeft" activeCell="B3" sqref="B3"/>
      <selection pane="bottomRight" activeCell="B35" sqref="B35"/>
    </sheetView>
  </sheetViews>
  <sheetFormatPr defaultRowHeight="11.25" outlineLevelCol="1" x14ac:dyDescent="0.2"/>
  <cols>
    <col min="1" max="1" width="26.42578125" style="69" customWidth="1"/>
    <col min="2" max="2" width="12.28515625" style="75" customWidth="1"/>
    <col min="3" max="3" width="13.7109375" style="74" customWidth="1"/>
    <col min="4" max="4" width="2.85546875" style="72" customWidth="1"/>
    <col min="5" max="6" width="2.85546875" style="71" customWidth="1"/>
    <col min="7" max="7" width="2.85546875" style="73" customWidth="1"/>
    <col min="8" max="8" width="8" style="72" customWidth="1"/>
    <col min="9" max="23" width="8" style="71" customWidth="1"/>
    <col min="24" max="24" width="8" style="70" customWidth="1"/>
    <col min="25" max="25" width="2.85546875" style="72" customWidth="1"/>
    <col min="26" max="30" width="2.85546875" style="71" customWidth="1"/>
    <col min="31" max="31" width="2.85546875" style="70" customWidth="1"/>
    <col min="32" max="32" width="8.5703125" style="69" hidden="1" customWidth="1" outlineLevel="1"/>
    <col min="33" max="48" width="8.5703125" style="68" hidden="1" customWidth="1" outlineLevel="1"/>
    <col min="49" max="49" width="8.5703125" style="67" hidden="1" customWidth="1" outlineLevel="1"/>
    <col min="50" max="50" width="9.140625" style="66" collapsed="1"/>
    <col min="51" max="16384" width="9.140625" style="65"/>
  </cols>
  <sheetData>
    <row r="1" spans="1:71" ht="21" customHeight="1" thickBot="1" x14ac:dyDescent="0.25">
      <c r="A1" s="208" t="s">
        <v>973</v>
      </c>
      <c r="B1" s="209"/>
      <c r="C1" s="210"/>
      <c r="D1" s="204" t="s">
        <v>972</v>
      </c>
      <c r="E1" s="204"/>
      <c r="F1" s="204"/>
      <c r="G1" s="204"/>
      <c r="H1" s="214" t="s">
        <v>971</v>
      </c>
      <c r="I1" s="214"/>
      <c r="J1" s="214"/>
      <c r="K1" s="214"/>
      <c r="L1" s="214"/>
      <c r="M1" s="214"/>
      <c r="N1" s="214"/>
      <c r="O1" s="214"/>
      <c r="P1" s="214"/>
      <c r="Q1" s="214"/>
      <c r="R1" s="214"/>
      <c r="S1" s="214"/>
      <c r="T1" s="214"/>
      <c r="U1" s="214"/>
      <c r="V1" s="214"/>
      <c r="W1" s="214"/>
      <c r="X1" s="214"/>
      <c r="Y1" s="204" t="s">
        <v>970</v>
      </c>
      <c r="Z1" s="204"/>
      <c r="AA1" s="204"/>
      <c r="AB1" s="204"/>
      <c r="AC1" s="204"/>
      <c r="AD1" s="204"/>
      <c r="AE1" s="204"/>
      <c r="AF1" s="205" t="s">
        <v>969</v>
      </c>
      <c r="AG1" s="206"/>
      <c r="AH1" s="206"/>
      <c r="AI1" s="206"/>
      <c r="AJ1" s="206"/>
      <c r="AK1" s="206"/>
      <c r="AL1" s="206"/>
      <c r="AM1" s="206"/>
      <c r="AN1" s="206"/>
      <c r="AO1" s="206"/>
      <c r="AP1" s="206"/>
      <c r="AQ1" s="206"/>
      <c r="AR1" s="206"/>
      <c r="AS1" s="206"/>
      <c r="AT1" s="206"/>
      <c r="AU1" s="206"/>
      <c r="AV1" s="206"/>
      <c r="AW1" s="207"/>
    </row>
    <row r="2" spans="1:71" ht="26.25" customHeight="1" thickBot="1" x14ac:dyDescent="0.25">
      <c r="A2" s="211"/>
      <c r="B2" s="212"/>
      <c r="C2" s="213"/>
      <c r="D2" s="204"/>
      <c r="E2" s="204"/>
      <c r="F2" s="204"/>
      <c r="G2" s="204"/>
      <c r="H2" s="215" t="s">
        <v>51</v>
      </c>
      <c r="I2" s="215"/>
      <c r="J2" s="215"/>
      <c r="K2" s="215"/>
      <c r="L2" s="215"/>
      <c r="M2" s="215"/>
      <c r="N2" s="215"/>
      <c r="O2" s="215"/>
      <c r="P2" s="215"/>
      <c r="Q2" s="216" t="s">
        <v>968</v>
      </c>
      <c r="R2" s="216"/>
      <c r="S2" s="216"/>
      <c r="T2" s="216"/>
      <c r="U2" s="108" t="s">
        <v>967</v>
      </c>
      <c r="V2" s="217" t="s">
        <v>26</v>
      </c>
      <c r="W2" s="217"/>
      <c r="X2" s="217"/>
      <c r="Y2" s="204"/>
      <c r="Z2" s="204"/>
      <c r="AA2" s="204"/>
      <c r="AB2" s="204"/>
      <c r="AC2" s="204"/>
      <c r="AD2" s="204"/>
      <c r="AE2" s="204"/>
      <c r="AF2" s="204" t="s">
        <v>966</v>
      </c>
      <c r="AG2" s="204"/>
      <c r="AH2" s="204" t="s">
        <v>965</v>
      </c>
      <c r="AI2" s="204"/>
      <c r="AJ2" s="204" t="s">
        <v>964</v>
      </c>
      <c r="AK2" s="204"/>
      <c r="AL2" s="204"/>
      <c r="AM2" s="204" t="s">
        <v>963</v>
      </c>
      <c r="AN2" s="204"/>
      <c r="AO2" s="204" t="s">
        <v>15</v>
      </c>
      <c r="AP2" s="204"/>
      <c r="AQ2" s="204"/>
      <c r="AR2" s="204"/>
      <c r="AS2" s="204"/>
      <c r="AT2" s="204"/>
      <c r="AU2" s="204"/>
      <c r="AV2" s="204"/>
      <c r="AW2" s="204"/>
      <c r="AX2" s="65"/>
    </row>
    <row r="3" spans="1:71" s="98" customFormat="1" ht="105.75" customHeight="1" thickBot="1" x14ac:dyDescent="0.25">
      <c r="A3" s="99" t="s">
        <v>962</v>
      </c>
      <c r="B3" s="107" t="s">
        <v>961</v>
      </c>
      <c r="C3" s="99" t="s">
        <v>960</v>
      </c>
      <c r="D3" s="106" t="s">
        <v>51</v>
      </c>
      <c r="E3" s="105" t="s">
        <v>33</v>
      </c>
      <c r="F3" s="104" t="s">
        <v>31</v>
      </c>
      <c r="G3" s="103" t="s">
        <v>28</v>
      </c>
      <c r="H3" s="102" t="s">
        <v>50</v>
      </c>
      <c r="I3" s="102" t="s">
        <v>48</v>
      </c>
      <c r="J3" s="102" t="s">
        <v>46</v>
      </c>
      <c r="K3" s="102" t="s">
        <v>44</v>
      </c>
      <c r="L3" s="102" t="s">
        <v>42</v>
      </c>
      <c r="M3" s="102" t="s">
        <v>40</v>
      </c>
      <c r="N3" s="102" t="s">
        <v>38</v>
      </c>
      <c r="O3" s="102" t="s">
        <v>36</v>
      </c>
      <c r="P3" s="102" t="s">
        <v>35</v>
      </c>
      <c r="Q3" s="102" t="s">
        <v>34</v>
      </c>
      <c r="R3" s="102" t="s">
        <v>32</v>
      </c>
      <c r="S3" s="102" t="s">
        <v>30</v>
      </c>
      <c r="T3" s="102" t="s">
        <v>29</v>
      </c>
      <c r="U3" s="102" t="s">
        <v>27</v>
      </c>
      <c r="V3" s="102" t="s">
        <v>25</v>
      </c>
      <c r="W3" s="102" t="s">
        <v>24</v>
      </c>
      <c r="X3" s="102" t="s">
        <v>23</v>
      </c>
      <c r="Y3" s="101" t="s">
        <v>49</v>
      </c>
      <c r="Z3" s="101" t="s">
        <v>47</v>
      </c>
      <c r="AA3" s="101" t="s">
        <v>45</v>
      </c>
      <c r="AB3" s="101" t="s">
        <v>39</v>
      </c>
      <c r="AC3" s="101" t="s">
        <v>37</v>
      </c>
      <c r="AD3" s="101" t="s">
        <v>43</v>
      </c>
      <c r="AE3" s="101" t="s">
        <v>41</v>
      </c>
      <c r="AF3" s="100" t="s">
        <v>53</v>
      </c>
      <c r="AG3" s="99" t="s">
        <v>52</v>
      </c>
      <c r="AH3" s="99" t="s">
        <v>19</v>
      </c>
      <c r="AI3" s="99" t="s">
        <v>18</v>
      </c>
      <c r="AJ3" s="99" t="s">
        <v>22</v>
      </c>
      <c r="AK3" s="99" t="s">
        <v>21</v>
      </c>
      <c r="AL3" s="99" t="s">
        <v>20</v>
      </c>
      <c r="AM3" s="99" t="s">
        <v>959</v>
      </c>
      <c r="AN3" s="99" t="s">
        <v>607</v>
      </c>
      <c r="AO3" s="99" t="s">
        <v>958</v>
      </c>
      <c r="AP3" s="99" t="s">
        <v>957</v>
      </c>
      <c r="AQ3" s="99" t="s">
        <v>956</v>
      </c>
      <c r="AR3" s="99" t="s">
        <v>955</v>
      </c>
      <c r="AS3" s="99" t="s">
        <v>954</v>
      </c>
      <c r="AT3" s="99" t="s">
        <v>953</v>
      </c>
      <c r="AU3" s="99" t="s">
        <v>952</v>
      </c>
      <c r="AV3" s="99" t="s">
        <v>951</v>
      </c>
      <c r="AW3" s="99" t="s">
        <v>950</v>
      </c>
      <c r="AZ3" s="65"/>
      <c r="BA3" s="65"/>
      <c r="BB3" s="65"/>
      <c r="BC3" s="65"/>
      <c r="BD3" s="65"/>
      <c r="BE3" s="65"/>
      <c r="BF3" s="65"/>
      <c r="BG3" s="65"/>
      <c r="BH3" s="65"/>
      <c r="BI3" s="65"/>
      <c r="BJ3" s="65"/>
      <c r="BK3" s="65"/>
      <c r="BL3" s="65"/>
      <c r="BM3" s="65"/>
      <c r="BN3" s="65"/>
      <c r="BO3" s="65"/>
      <c r="BP3" s="65"/>
      <c r="BQ3" s="65"/>
      <c r="BR3" s="65"/>
      <c r="BS3" s="65"/>
    </row>
    <row r="4" spans="1:71" ht="36" customHeight="1" x14ac:dyDescent="0.2">
      <c r="A4" s="97" t="s">
        <v>949</v>
      </c>
      <c r="B4" s="96" t="s">
        <v>949</v>
      </c>
      <c r="C4" s="95" t="s">
        <v>69</v>
      </c>
      <c r="D4" s="93" t="s">
        <v>68</v>
      </c>
      <c r="E4" s="92"/>
      <c r="F4" s="92"/>
      <c r="G4" s="94"/>
      <c r="H4" s="93"/>
      <c r="I4" s="92"/>
      <c r="J4" s="92"/>
      <c r="K4" s="92"/>
      <c r="L4" s="92" t="s">
        <v>68</v>
      </c>
      <c r="M4" s="92" t="s">
        <v>68</v>
      </c>
      <c r="N4" s="92"/>
      <c r="O4" s="92"/>
      <c r="P4" s="92"/>
      <c r="Q4" s="92"/>
      <c r="R4" s="92"/>
      <c r="S4" s="92"/>
      <c r="T4" s="92"/>
      <c r="U4" s="92"/>
      <c r="V4" s="92" t="s">
        <v>68</v>
      </c>
      <c r="W4" s="92"/>
      <c r="X4" s="91"/>
      <c r="Y4" s="93" t="s">
        <v>68</v>
      </c>
      <c r="Z4" s="92"/>
      <c r="AA4" s="92"/>
      <c r="AB4" s="92"/>
      <c r="AC4" s="92"/>
      <c r="AD4" s="92"/>
      <c r="AE4" s="91"/>
      <c r="AF4" s="90" t="s">
        <v>948</v>
      </c>
      <c r="AG4" s="89"/>
      <c r="AH4" s="89"/>
      <c r="AI4" s="89"/>
      <c r="AJ4" s="89" t="s">
        <v>947</v>
      </c>
      <c r="AK4" s="89"/>
      <c r="AL4" s="89" t="s">
        <v>946</v>
      </c>
      <c r="AM4" s="89" t="s">
        <v>945</v>
      </c>
      <c r="AN4" s="89"/>
      <c r="AO4" s="89"/>
      <c r="AP4" s="89"/>
      <c r="AQ4" s="89"/>
      <c r="AR4" s="89"/>
      <c r="AS4" s="89"/>
      <c r="AT4" s="89"/>
      <c r="AU4" s="89"/>
      <c r="AV4" s="89"/>
      <c r="AW4" s="88"/>
    </row>
    <row r="5" spans="1:71" ht="36" customHeight="1" x14ac:dyDescent="0.2">
      <c r="A5" s="85" t="s">
        <v>944</v>
      </c>
      <c r="B5" s="84" t="s">
        <v>943</v>
      </c>
      <c r="C5" s="83" t="s">
        <v>119</v>
      </c>
      <c r="D5" s="81" t="s">
        <v>68</v>
      </c>
      <c r="E5" s="80" t="s">
        <v>68</v>
      </c>
      <c r="F5" s="80" t="s">
        <v>68</v>
      </c>
      <c r="G5" s="82" t="s">
        <v>68</v>
      </c>
      <c r="H5" s="81" t="s">
        <v>68</v>
      </c>
      <c r="I5" s="80"/>
      <c r="J5" s="80"/>
      <c r="K5" s="80" t="s">
        <v>68</v>
      </c>
      <c r="L5" s="80" t="s">
        <v>68</v>
      </c>
      <c r="M5" s="80"/>
      <c r="N5" s="80" t="s">
        <v>68</v>
      </c>
      <c r="O5" s="80" t="s">
        <v>68</v>
      </c>
      <c r="P5" s="80"/>
      <c r="Q5" s="80" t="s">
        <v>68</v>
      </c>
      <c r="R5" s="80"/>
      <c r="S5" s="80"/>
      <c r="T5" s="80"/>
      <c r="U5" s="80"/>
      <c r="V5" s="80" t="s">
        <v>68</v>
      </c>
      <c r="W5" s="80"/>
      <c r="X5" s="79" t="s">
        <v>68</v>
      </c>
      <c r="Y5" s="81" t="s">
        <v>68</v>
      </c>
      <c r="Z5" s="80"/>
      <c r="AA5" s="80"/>
      <c r="AB5" s="80"/>
      <c r="AC5" s="80"/>
      <c r="AD5" s="80"/>
      <c r="AE5" s="79"/>
      <c r="AF5" s="78" t="s">
        <v>942</v>
      </c>
      <c r="AG5" s="77"/>
      <c r="AH5" s="77" t="s">
        <v>941</v>
      </c>
      <c r="AI5" s="77" t="s">
        <v>940</v>
      </c>
      <c r="AJ5" s="77" t="s">
        <v>939</v>
      </c>
      <c r="AK5" s="77"/>
      <c r="AL5" s="77" t="s">
        <v>938</v>
      </c>
      <c r="AM5" s="77" t="s">
        <v>937</v>
      </c>
      <c r="AN5" s="77"/>
      <c r="AO5" s="77" t="s">
        <v>936</v>
      </c>
      <c r="AP5" s="77" t="s">
        <v>935</v>
      </c>
      <c r="AQ5" s="77" t="s">
        <v>934</v>
      </c>
      <c r="AR5" s="77"/>
      <c r="AS5" s="77"/>
      <c r="AT5" s="77"/>
      <c r="AU5" s="77"/>
      <c r="AV5" s="77"/>
      <c r="AW5" s="76"/>
    </row>
    <row r="6" spans="1:71" ht="36" customHeight="1" x14ac:dyDescent="0.2">
      <c r="A6" s="85" t="s">
        <v>933</v>
      </c>
      <c r="B6" s="84" t="s">
        <v>932</v>
      </c>
      <c r="C6" s="83" t="s">
        <v>69</v>
      </c>
      <c r="D6" s="81" t="s">
        <v>68</v>
      </c>
      <c r="E6" s="80" t="s">
        <v>68</v>
      </c>
      <c r="F6" s="80" t="s">
        <v>68</v>
      </c>
      <c r="G6" s="82"/>
      <c r="H6" s="81"/>
      <c r="I6" s="80"/>
      <c r="J6" s="80"/>
      <c r="K6" s="80" t="s">
        <v>68</v>
      </c>
      <c r="L6" s="80" t="s">
        <v>68</v>
      </c>
      <c r="M6" s="80"/>
      <c r="N6" s="80"/>
      <c r="O6" s="80"/>
      <c r="P6" s="80"/>
      <c r="Q6" s="80" t="s">
        <v>68</v>
      </c>
      <c r="R6" s="80" t="s">
        <v>68</v>
      </c>
      <c r="S6" s="80" t="s">
        <v>68</v>
      </c>
      <c r="T6" s="80"/>
      <c r="U6" s="80"/>
      <c r="V6" s="80"/>
      <c r="W6" s="80"/>
      <c r="X6" s="79" t="s">
        <v>68</v>
      </c>
      <c r="Y6" s="81"/>
      <c r="Z6" s="80"/>
      <c r="AA6" s="80"/>
      <c r="AB6" s="80"/>
      <c r="AC6" s="80"/>
      <c r="AD6" s="80" t="s">
        <v>68</v>
      </c>
      <c r="AE6" s="79"/>
      <c r="AF6" s="78" t="s">
        <v>931</v>
      </c>
      <c r="AG6" s="77"/>
      <c r="AH6" s="77"/>
      <c r="AI6" s="77"/>
      <c r="AJ6" s="77" t="s">
        <v>930</v>
      </c>
      <c r="AK6" s="87"/>
      <c r="AL6" s="77" t="s">
        <v>929</v>
      </c>
      <c r="AM6" s="77" t="s">
        <v>928</v>
      </c>
      <c r="AN6" s="77"/>
      <c r="AO6" s="77"/>
      <c r="AP6" s="77" t="s">
        <v>927</v>
      </c>
      <c r="AQ6" s="77" t="s">
        <v>926</v>
      </c>
      <c r="AR6" s="77"/>
      <c r="AS6" s="77"/>
      <c r="AT6" s="77"/>
      <c r="AU6" s="77"/>
      <c r="AV6" s="77"/>
      <c r="AW6" s="76"/>
    </row>
    <row r="7" spans="1:71" ht="36" customHeight="1" x14ac:dyDescent="0.2">
      <c r="A7" s="85" t="s">
        <v>925</v>
      </c>
      <c r="B7" s="84" t="s">
        <v>1024</v>
      </c>
      <c r="C7" s="83" t="s">
        <v>69</v>
      </c>
      <c r="D7" s="81" t="s">
        <v>68</v>
      </c>
      <c r="E7" s="80" t="s">
        <v>68</v>
      </c>
      <c r="F7" s="80" t="s">
        <v>68</v>
      </c>
      <c r="G7" s="82"/>
      <c r="H7" s="81"/>
      <c r="I7" s="80"/>
      <c r="J7" s="80"/>
      <c r="K7" s="80"/>
      <c r="L7" s="80"/>
      <c r="M7" s="80" t="s">
        <v>68</v>
      </c>
      <c r="N7" s="80"/>
      <c r="O7" s="80" t="s">
        <v>68</v>
      </c>
      <c r="P7" s="80"/>
      <c r="Q7" s="80"/>
      <c r="R7" s="80"/>
      <c r="S7" s="80"/>
      <c r="T7" s="80"/>
      <c r="U7" s="80"/>
      <c r="V7" s="80" t="s">
        <v>68</v>
      </c>
      <c r="W7" s="80" t="s">
        <v>68</v>
      </c>
      <c r="X7" s="79" t="s">
        <v>68</v>
      </c>
      <c r="Y7" s="81"/>
      <c r="Z7" s="80"/>
      <c r="AA7" s="80"/>
      <c r="AB7" s="80"/>
      <c r="AC7" s="80"/>
      <c r="AD7" s="80"/>
      <c r="AE7" s="79" t="s">
        <v>68</v>
      </c>
      <c r="AF7" s="78"/>
      <c r="AG7" s="77"/>
      <c r="AH7" s="77" t="s">
        <v>924</v>
      </c>
      <c r="AI7" s="77" t="s">
        <v>923</v>
      </c>
      <c r="AJ7" s="77" t="s">
        <v>922</v>
      </c>
      <c r="AK7" s="77" t="s">
        <v>921</v>
      </c>
      <c r="AL7" s="77" t="s">
        <v>920</v>
      </c>
      <c r="AM7" s="77" t="s">
        <v>919</v>
      </c>
      <c r="AN7" s="77"/>
      <c r="AO7" s="77" t="s">
        <v>918</v>
      </c>
      <c r="AP7" s="77" t="s">
        <v>917</v>
      </c>
      <c r="AQ7" s="77"/>
      <c r="AR7" s="77" t="s">
        <v>916</v>
      </c>
      <c r="AS7" s="77" t="s">
        <v>915</v>
      </c>
      <c r="AT7" s="77"/>
      <c r="AU7" s="77"/>
      <c r="AV7" s="77"/>
      <c r="AW7" s="76"/>
    </row>
    <row r="8" spans="1:71" ht="36" customHeight="1" x14ac:dyDescent="0.2">
      <c r="A8" s="85" t="s">
        <v>914</v>
      </c>
      <c r="B8" s="84" t="s">
        <v>913</v>
      </c>
      <c r="C8" s="83" t="s">
        <v>106</v>
      </c>
      <c r="D8" s="81" t="s">
        <v>68</v>
      </c>
      <c r="E8" s="80"/>
      <c r="F8" s="80" t="s">
        <v>68</v>
      </c>
      <c r="G8" s="82"/>
      <c r="H8" s="81"/>
      <c r="I8" s="80"/>
      <c r="J8" s="80"/>
      <c r="K8" s="80" t="s">
        <v>68</v>
      </c>
      <c r="L8" s="80"/>
      <c r="M8" s="80" t="s">
        <v>68</v>
      </c>
      <c r="N8" s="80"/>
      <c r="O8" s="80"/>
      <c r="P8" s="80"/>
      <c r="Q8" s="80" t="s">
        <v>68</v>
      </c>
      <c r="R8" s="80" t="s">
        <v>68</v>
      </c>
      <c r="S8" s="80" t="s">
        <v>68</v>
      </c>
      <c r="T8" s="80" t="s">
        <v>68</v>
      </c>
      <c r="U8" s="80"/>
      <c r="V8" s="80"/>
      <c r="W8" s="80"/>
      <c r="X8" s="79"/>
      <c r="Y8" s="81" t="s">
        <v>68</v>
      </c>
      <c r="Z8" s="80"/>
      <c r="AA8" s="80"/>
      <c r="AB8" s="80"/>
      <c r="AC8" s="80"/>
      <c r="AD8" s="80"/>
      <c r="AE8" s="79"/>
      <c r="AF8" s="78"/>
      <c r="AG8" s="77"/>
      <c r="AH8" s="77"/>
      <c r="AI8" s="77"/>
      <c r="AJ8" s="77" t="s">
        <v>912</v>
      </c>
      <c r="AK8" s="77"/>
      <c r="AL8" s="77" t="s">
        <v>911</v>
      </c>
      <c r="AM8" s="77" t="s">
        <v>910</v>
      </c>
      <c r="AN8" s="77" t="s">
        <v>909</v>
      </c>
      <c r="AO8" s="77"/>
      <c r="AP8" s="77"/>
      <c r="AQ8" s="77"/>
      <c r="AR8" s="77"/>
      <c r="AS8" s="77"/>
      <c r="AT8" s="77"/>
      <c r="AU8" s="77"/>
      <c r="AV8" s="77"/>
      <c r="AW8" s="76"/>
    </row>
    <row r="9" spans="1:71" ht="36" customHeight="1" x14ac:dyDescent="0.2">
      <c r="A9" s="85" t="s">
        <v>908</v>
      </c>
      <c r="B9" s="84" t="s">
        <v>907</v>
      </c>
      <c r="C9" s="83" t="s">
        <v>508</v>
      </c>
      <c r="D9" s="81" t="s">
        <v>68</v>
      </c>
      <c r="E9" s="80"/>
      <c r="F9" s="80" t="s">
        <v>68</v>
      </c>
      <c r="G9" s="82"/>
      <c r="H9" s="81"/>
      <c r="I9" s="80"/>
      <c r="J9" s="80"/>
      <c r="K9" s="80"/>
      <c r="L9" s="80" t="s">
        <v>68</v>
      </c>
      <c r="M9" s="80" t="s">
        <v>68</v>
      </c>
      <c r="N9" s="80"/>
      <c r="O9" s="80"/>
      <c r="P9" s="80"/>
      <c r="Q9" s="80"/>
      <c r="R9" s="80" t="s">
        <v>68</v>
      </c>
      <c r="S9" s="80" t="s">
        <v>68</v>
      </c>
      <c r="T9" s="80"/>
      <c r="U9" s="80"/>
      <c r="V9" s="80" t="s">
        <v>68</v>
      </c>
      <c r="W9" s="80" t="s">
        <v>68</v>
      </c>
      <c r="X9" s="79" t="s">
        <v>68</v>
      </c>
      <c r="Y9" s="81"/>
      <c r="Z9" s="80"/>
      <c r="AA9" s="80"/>
      <c r="AB9" s="80"/>
      <c r="AC9" s="80"/>
      <c r="AD9" s="80"/>
      <c r="AE9" s="79" t="s">
        <v>68</v>
      </c>
      <c r="AF9" s="78"/>
      <c r="AG9" s="77" t="s">
        <v>906</v>
      </c>
      <c r="AH9" s="77"/>
      <c r="AI9" s="77"/>
      <c r="AJ9" s="77" t="s">
        <v>905</v>
      </c>
      <c r="AK9" s="77"/>
      <c r="AL9" s="77" t="s">
        <v>904</v>
      </c>
      <c r="AM9" s="77" t="s">
        <v>903</v>
      </c>
      <c r="AN9" s="77" t="s">
        <v>902</v>
      </c>
      <c r="AO9" s="77"/>
      <c r="AP9" s="77"/>
      <c r="AQ9" s="77"/>
      <c r="AR9" s="77"/>
      <c r="AS9" s="77"/>
      <c r="AT9" s="77"/>
      <c r="AU9" s="77"/>
      <c r="AV9" s="77"/>
      <c r="AW9" s="76"/>
    </row>
    <row r="10" spans="1:71" ht="36" customHeight="1" x14ac:dyDescent="0.2">
      <c r="A10" s="85" t="s">
        <v>901</v>
      </c>
      <c r="B10" s="84" t="s">
        <v>900</v>
      </c>
      <c r="C10" s="83" t="s">
        <v>106</v>
      </c>
      <c r="D10" s="81" t="s">
        <v>68</v>
      </c>
      <c r="E10" s="80"/>
      <c r="F10" s="80" t="s">
        <v>68</v>
      </c>
      <c r="G10" s="82"/>
      <c r="H10" s="81"/>
      <c r="I10" s="80"/>
      <c r="J10" s="80"/>
      <c r="K10" s="80"/>
      <c r="L10" s="80"/>
      <c r="M10" s="80" t="s">
        <v>68</v>
      </c>
      <c r="N10" s="80"/>
      <c r="O10" s="80"/>
      <c r="P10" s="80"/>
      <c r="Q10" s="80"/>
      <c r="R10" s="80" t="s">
        <v>68</v>
      </c>
      <c r="S10" s="80" t="s">
        <v>68</v>
      </c>
      <c r="T10" s="80"/>
      <c r="U10" s="80"/>
      <c r="V10" s="80"/>
      <c r="W10" s="80" t="s">
        <v>68</v>
      </c>
      <c r="X10" s="79" t="s">
        <v>68</v>
      </c>
      <c r="Y10" s="81" t="s">
        <v>68</v>
      </c>
      <c r="Z10" s="80"/>
      <c r="AA10" s="80"/>
      <c r="AB10" s="80"/>
      <c r="AC10" s="80"/>
      <c r="AD10" s="80"/>
      <c r="AE10" s="79"/>
      <c r="AF10" s="78"/>
      <c r="AG10" s="77"/>
      <c r="AH10" s="77"/>
      <c r="AI10" s="77"/>
      <c r="AJ10" s="77" t="s">
        <v>899</v>
      </c>
      <c r="AK10" s="77"/>
      <c r="AL10" s="77" t="s">
        <v>898</v>
      </c>
      <c r="AM10" s="77" t="s">
        <v>897</v>
      </c>
      <c r="AN10" s="77"/>
      <c r="AO10" s="77"/>
      <c r="AP10" s="77"/>
      <c r="AQ10" s="77"/>
      <c r="AR10" s="77"/>
      <c r="AS10" s="77"/>
      <c r="AT10" s="77"/>
      <c r="AU10" s="77"/>
      <c r="AV10" s="77"/>
      <c r="AW10" s="76"/>
    </row>
    <row r="11" spans="1:71" ht="36" customHeight="1" x14ac:dyDescent="0.2">
      <c r="A11" s="85" t="s">
        <v>896</v>
      </c>
      <c r="B11" s="84" t="s">
        <v>895</v>
      </c>
      <c r="C11" s="83" t="s">
        <v>119</v>
      </c>
      <c r="D11" s="81"/>
      <c r="E11" s="80" t="s">
        <v>68</v>
      </c>
      <c r="F11" s="80" t="s">
        <v>68</v>
      </c>
      <c r="G11" s="82"/>
      <c r="H11" s="81"/>
      <c r="I11" s="80"/>
      <c r="J11" s="80"/>
      <c r="K11" s="80"/>
      <c r="L11" s="80"/>
      <c r="M11" s="80"/>
      <c r="N11" s="80"/>
      <c r="O11" s="80"/>
      <c r="P11" s="80"/>
      <c r="Q11" s="80"/>
      <c r="R11" s="80"/>
      <c r="S11" s="80"/>
      <c r="T11" s="80"/>
      <c r="U11" s="80"/>
      <c r="V11" s="80" t="s">
        <v>68</v>
      </c>
      <c r="W11" s="80"/>
      <c r="X11" s="79"/>
      <c r="Y11" s="81" t="s">
        <v>68</v>
      </c>
      <c r="Z11" s="80"/>
      <c r="AA11" s="80"/>
      <c r="AB11" s="80"/>
      <c r="AC11" s="80"/>
      <c r="AD11" s="80"/>
      <c r="AE11" s="79"/>
      <c r="AF11" s="78"/>
      <c r="AG11" s="77" t="s">
        <v>894</v>
      </c>
      <c r="AH11" s="77"/>
      <c r="AI11" s="77"/>
      <c r="AJ11" s="77" t="s">
        <v>893</v>
      </c>
      <c r="AK11" s="77"/>
      <c r="AL11" s="77" t="s">
        <v>892</v>
      </c>
      <c r="AM11" s="77" t="s">
        <v>891</v>
      </c>
      <c r="AN11" s="77"/>
      <c r="AO11" s="77"/>
      <c r="AP11" s="77"/>
      <c r="AQ11" s="77"/>
      <c r="AR11" s="77"/>
      <c r="AS11" s="77"/>
      <c r="AT11" s="77"/>
      <c r="AU11" s="77"/>
      <c r="AV11" s="77"/>
      <c r="AW11" s="76"/>
    </row>
    <row r="12" spans="1:71" ht="36" customHeight="1" x14ac:dyDescent="0.2">
      <c r="A12" s="85" t="s">
        <v>890</v>
      </c>
      <c r="B12" s="84" t="s">
        <v>889</v>
      </c>
      <c r="C12" s="83" t="s">
        <v>89</v>
      </c>
      <c r="D12" s="81" t="s">
        <v>68</v>
      </c>
      <c r="E12" s="80"/>
      <c r="F12" s="80"/>
      <c r="G12" s="82"/>
      <c r="H12" s="81" t="s">
        <v>68</v>
      </c>
      <c r="I12" s="80" t="s">
        <v>68</v>
      </c>
      <c r="J12" s="80" t="s">
        <v>68</v>
      </c>
      <c r="K12" s="80" t="s">
        <v>68</v>
      </c>
      <c r="L12" s="80" t="s">
        <v>68</v>
      </c>
      <c r="M12" s="80"/>
      <c r="N12" s="80"/>
      <c r="O12" s="80" t="s">
        <v>68</v>
      </c>
      <c r="P12" s="80" t="s">
        <v>68</v>
      </c>
      <c r="Q12" s="80"/>
      <c r="R12" s="80"/>
      <c r="S12" s="80"/>
      <c r="T12" s="80"/>
      <c r="U12" s="80"/>
      <c r="V12" s="80"/>
      <c r="W12" s="80"/>
      <c r="X12" s="79" t="s">
        <v>68</v>
      </c>
      <c r="Y12" s="81" t="s">
        <v>68</v>
      </c>
      <c r="Z12" s="80"/>
      <c r="AA12" s="80"/>
      <c r="AB12" s="80"/>
      <c r="AC12" s="80"/>
      <c r="AD12" s="80"/>
      <c r="AE12" s="79"/>
      <c r="AF12" s="78" t="s">
        <v>888</v>
      </c>
      <c r="AG12" s="77"/>
      <c r="AH12" s="77" t="s">
        <v>887</v>
      </c>
      <c r="AI12" s="77" t="s">
        <v>886</v>
      </c>
      <c r="AJ12" s="77" t="s">
        <v>885</v>
      </c>
      <c r="AK12" s="77"/>
      <c r="AL12" s="77" t="s">
        <v>884</v>
      </c>
      <c r="AM12" s="77" t="s">
        <v>883</v>
      </c>
      <c r="AN12" s="77"/>
      <c r="AO12" s="77" t="s">
        <v>882</v>
      </c>
      <c r="AP12" s="77" t="s">
        <v>417</v>
      </c>
      <c r="AQ12" s="77" t="s">
        <v>881</v>
      </c>
      <c r="AR12" s="77" t="s">
        <v>880</v>
      </c>
      <c r="AS12" s="77" t="s">
        <v>879</v>
      </c>
      <c r="AT12" s="77"/>
      <c r="AU12" s="77"/>
      <c r="AV12" s="77"/>
      <c r="AW12" s="76"/>
    </row>
    <row r="13" spans="1:71" ht="36" customHeight="1" x14ac:dyDescent="0.2">
      <c r="A13" s="85" t="s">
        <v>878</v>
      </c>
      <c r="B13" s="84" t="s">
        <v>1025</v>
      </c>
      <c r="C13" s="83" t="s">
        <v>89</v>
      </c>
      <c r="D13" s="81" t="s">
        <v>68</v>
      </c>
      <c r="E13" s="80" t="s">
        <v>68</v>
      </c>
      <c r="F13" s="80"/>
      <c r="G13" s="82"/>
      <c r="H13" s="81"/>
      <c r="I13" s="80"/>
      <c r="J13" s="80"/>
      <c r="K13" s="80"/>
      <c r="L13" s="80" t="s">
        <v>68</v>
      </c>
      <c r="M13" s="80"/>
      <c r="N13" s="80" t="s">
        <v>68</v>
      </c>
      <c r="O13" s="80" t="s">
        <v>68</v>
      </c>
      <c r="P13" s="80"/>
      <c r="Q13" s="80"/>
      <c r="R13" s="80"/>
      <c r="S13" s="80"/>
      <c r="T13" s="80"/>
      <c r="U13" s="80"/>
      <c r="V13" s="80"/>
      <c r="W13" s="80"/>
      <c r="X13" s="79" t="s">
        <v>68</v>
      </c>
      <c r="Y13" s="81" t="s">
        <v>68</v>
      </c>
      <c r="Z13" s="80"/>
      <c r="AA13" s="80"/>
      <c r="AB13" s="80"/>
      <c r="AC13" s="80"/>
      <c r="AD13" s="80" t="s">
        <v>68</v>
      </c>
      <c r="AE13" s="79"/>
      <c r="AF13" s="78" t="s">
        <v>877</v>
      </c>
      <c r="AG13" s="77" t="s">
        <v>876</v>
      </c>
      <c r="AH13" s="77" t="s">
        <v>875</v>
      </c>
      <c r="AI13" s="77" t="s">
        <v>874</v>
      </c>
      <c r="AJ13" s="77" t="s">
        <v>873</v>
      </c>
      <c r="AK13" s="77" t="s">
        <v>872</v>
      </c>
      <c r="AL13" s="77" t="s">
        <v>871</v>
      </c>
      <c r="AM13" s="77" t="s">
        <v>870</v>
      </c>
      <c r="AN13" s="77"/>
      <c r="AO13" s="77" t="s">
        <v>869</v>
      </c>
      <c r="AP13" s="77" t="s">
        <v>868</v>
      </c>
      <c r="AQ13" s="77" t="s">
        <v>865</v>
      </c>
      <c r="AR13" s="77" t="s">
        <v>867</v>
      </c>
      <c r="AS13" s="77" t="s">
        <v>866</v>
      </c>
      <c r="AT13" s="77" t="s">
        <v>865</v>
      </c>
      <c r="AU13" s="77"/>
      <c r="AV13" s="77"/>
      <c r="AW13" s="76"/>
    </row>
    <row r="14" spans="1:71" ht="36" customHeight="1" x14ac:dyDescent="0.2">
      <c r="A14" s="85" t="s">
        <v>864</v>
      </c>
      <c r="B14" s="84" t="s">
        <v>1026</v>
      </c>
      <c r="C14" s="83" t="s">
        <v>89</v>
      </c>
      <c r="D14" s="81" t="s">
        <v>68</v>
      </c>
      <c r="E14" s="80"/>
      <c r="F14" s="80"/>
      <c r="G14" s="82"/>
      <c r="H14" s="81"/>
      <c r="I14" s="80"/>
      <c r="J14" s="80" t="s">
        <v>68</v>
      </c>
      <c r="K14" s="80"/>
      <c r="L14" s="80" t="s">
        <v>68</v>
      </c>
      <c r="M14" s="80" t="s">
        <v>68</v>
      </c>
      <c r="N14" s="80"/>
      <c r="O14" s="80" t="s">
        <v>68</v>
      </c>
      <c r="P14" s="80"/>
      <c r="Q14" s="80"/>
      <c r="R14" s="80"/>
      <c r="S14" s="80"/>
      <c r="T14" s="80"/>
      <c r="U14" s="80"/>
      <c r="V14" s="80"/>
      <c r="W14" s="80"/>
      <c r="X14" s="79"/>
      <c r="Y14" s="81"/>
      <c r="Z14" s="80" t="s">
        <v>68</v>
      </c>
      <c r="AA14" s="80"/>
      <c r="AB14" s="80"/>
      <c r="AC14" s="80"/>
      <c r="AD14" s="80"/>
      <c r="AE14" s="79"/>
      <c r="AF14" s="78" t="s">
        <v>863</v>
      </c>
      <c r="AG14" s="77"/>
      <c r="AH14" s="77" t="s">
        <v>862</v>
      </c>
      <c r="AI14" s="77" t="s">
        <v>861</v>
      </c>
      <c r="AJ14" s="77" t="s">
        <v>860</v>
      </c>
      <c r="AK14" s="77" t="s">
        <v>859</v>
      </c>
      <c r="AL14" s="77" t="s">
        <v>858</v>
      </c>
      <c r="AM14" s="77" t="s">
        <v>857</v>
      </c>
      <c r="AN14" s="77"/>
      <c r="AO14" s="77" t="s">
        <v>856</v>
      </c>
      <c r="AP14" s="77" t="s">
        <v>855</v>
      </c>
      <c r="AQ14" s="77"/>
      <c r="AR14" s="77" t="s">
        <v>854</v>
      </c>
      <c r="AS14" s="77" t="s">
        <v>853</v>
      </c>
      <c r="AT14" s="77"/>
      <c r="AU14" s="77"/>
      <c r="AV14" s="77"/>
      <c r="AW14" s="76"/>
    </row>
    <row r="15" spans="1:71" ht="36" customHeight="1" x14ac:dyDescent="0.2">
      <c r="A15" s="85" t="s">
        <v>852</v>
      </c>
      <c r="B15" s="84" t="s">
        <v>851</v>
      </c>
      <c r="C15" s="83" t="s">
        <v>106</v>
      </c>
      <c r="D15" s="81" t="s">
        <v>68</v>
      </c>
      <c r="E15" s="80"/>
      <c r="F15" s="80" t="s">
        <v>68</v>
      </c>
      <c r="G15" s="82"/>
      <c r="H15" s="81"/>
      <c r="I15" s="80"/>
      <c r="J15" s="80"/>
      <c r="K15" s="80" t="s">
        <v>68</v>
      </c>
      <c r="L15" s="80"/>
      <c r="M15" s="80" t="s">
        <v>68</v>
      </c>
      <c r="N15" s="80"/>
      <c r="O15" s="80"/>
      <c r="P15" s="80"/>
      <c r="Q15" s="80" t="s">
        <v>68</v>
      </c>
      <c r="R15" s="80" t="s">
        <v>68</v>
      </c>
      <c r="S15" s="80" t="s">
        <v>68</v>
      </c>
      <c r="T15" s="80" t="s">
        <v>68</v>
      </c>
      <c r="U15" s="80"/>
      <c r="V15" s="80"/>
      <c r="W15" s="80"/>
      <c r="X15" s="79"/>
      <c r="Y15" s="81" t="s">
        <v>68</v>
      </c>
      <c r="Z15" s="80"/>
      <c r="AA15" s="80"/>
      <c r="AB15" s="80"/>
      <c r="AC15" s="80"/>
      <c r="AD15" s="80"/>
      <c r="AE15" s="79"/>
      <c r="AF15" s="78"/>
      <c r="AG15" s="77"/>
      <c r="AH15" s="77"/>
      <c r="AI15" s="77"/>
      <c r="AJ15" s="77" t="s">
        <v>850</v>
      </c>
      <c r="AK15" s="77" t="s">
        <v>849</v>
      </c>
      <c r="AL15" s="77" t="s">
        <v>848</v>
      </c>
      <c r="AM15" s="77" t="s">
        <v>847</v>
      </c>
      <c r="AN15" s="77"/>
      <c r="AO15" s="77"/>
      <c r="AP15" s="77"/>
      <c r="AQ15" s="77"/>
      <c r="AR15" s="77"/>
      <c r="AS15" s="77"/>
      <c r="AT15" s="77"/>
      <c r="AU15" s="77"/>
      <c r="AV15" s="77"/>
      <c r="AW15" s="76"/>
    </row>
    <row r="16" spans="1:71" ht="36" customHeight="1" x14ac:dyDescent="0.2">
      <c r="A16" s="85" t="s">
        <v>846</v>
      </c>
      <c r="B16" s="84" t="s">
        <v>1027</v>
      </c>
      <c r="C16" s="83" t="s">
        <v>119</v>
      </c>
      <c r="D16" s="81" t="s">
        <v>68</v>
      </c>
      <c r="E16" s="80"/>
      <c r="F16" s="80"/>
      <c r="G16" s="82"/>
      <c r="H16" s="81" t="s">
        <v>68</v>
      </c>
      <c r="I16" s="80"/>
      <c r="J16" s="80"/>
      <c r="K16" s="80" t="s">
        <v>68</v>
      </c>
      <c r="L16" s="80" t="s">
        <v>68</v>
      </c>
      <c r="M16" s="80"/>
      <c r="N16" s="80"/>
      <c r="O16" s="80"/>
      <c r="P16" s="80" t="s">
        <v>68</v>
      </c>
      <c r="Q16" s="80"/>
      <c r="R16" s="80"/>
      <c r="S16" s="80"/>
      <c r="T16" s="80"/>
      <c r="U16" s="80"/>
      <c r="V16" s="80"/>
      <c r="W16" s="80"/>
      <c r="X16" s="79"/>
      <c r="Y16" s="81" t="s">
        <v>68</v>
      </c>
      <c r="Z16" s="80"/>
      <c r="AA16" s="80"/>
      <c r="AB16" s="80"/>
      <c r="AC16" s="80"/>
      <c r="AD16" s="80"/>
      <c r="AE16" s="79"/>
      <c r="AF16" s="78" t="s">
        <v>845</v>
      </c>
      <c r="AG16" s="77"/>
      <c r="AH16" s="77" t="s">
        <v>844</v>
      </c>
      <c r="AI16" s="77" t="s">
        <v>379</v>
      </c>
      <c r="AJ16" s="77" t="s">
        <v>843</v>
      </c>
      <c r="AK16" s="77" t="s">
        <v>842</v>
      </c>
      <c r="AL16" s="77" t="s">
        <v>841</v>
      </c>
      <c r="AM16" s="77" t="s">
        <v>840</v>
      </c>
      <c r="AN16" s="77"/>
      <c r="AO16" s="77" t="s">
        <v>839</v>
      </c>
      <c r="AP16" s="77" t="s">
        <v>838</v>
      </c>
      <c r="AQ16" s="77" t="s">
        <v>837</v>
      </c>
      <c r="AR16" s="77"/>
      <c r="AS16" s="77"/>
      <c r="AT16" s="77"/>
      <c r="AU16" s="77"/>
      <c r="AV16" s="77"/>
      <c r="AW16" s="76"/>
    </row>
    <row r="17" spans="1:49" s="65" customFormat="1" ht="36" customHeight="1" x14ac:dyDescent="0.2">
      <c r="A17" s="85" t="s">
        <v>836</v>
      </c>
      <c r="B17" s="84" t="s">
        <v>1028</v>
      </c>
      <c r="C17" s="83" t="s">
        <v>89</v>
      </c>
      <c r="D17" s="81" t="s">
        <v>68</v>
      </c>
      <c r="E17" s="80"/>
      <c r="F17" s="80"/>
      <c r="G17" s="82"/>
      <c r="H17" s="81"/>
      <c r="I17" s="80"/>
      <c r="J17" s="80"/>
      <c r="K17" s="80"/>
      <c r="L17" s="80" t="s">
        <v>68</v>
      </c>
      <c r="M17" s="80"/>
      <c r="N17" s="80"/>
      <c r="O17" s="80"/>
      <c r="P17" s="80"/>
      <c r="Q17" s="80"/>
      <c r="R17" s="80"/>
      <c r="S17" s="80"/>
      <c r="T17" s="80"/>
      <c r="U17" s="80"/>
      <c r="V17" s="80"/>
      <c r="W17" s="80"/>
      <c r="X17" s="79"/>
      <c r="Y17" s="81" t="s">
        <v>68</v>
      </c>
      <c r="Z17" s="80"/>
      <c r="AA17" s="80"/>
      <c r="AB17" s="80"/>
      <c r="AC17" s="80"/>
      <c r="AD17" s="80"/>
      <c r="AE17" s="79"/>
      <c r="AF17" s="78" t="s">
        <v>835</v>
      </c>
      <c r="AG17" s="77"/>
      <c r="AH17" s="77" t="s">
        <v>834</v>
      </c>
      <c r="AI17" s="77" t="s">
        <v>833</v>
      </c>
      <c r="AJ17" s="77" t="s">
        <v>832</v>
      </c>
      <c r="AK17" s="77" t="s">
        <v>831</v>
      </c>
      <c r="AL17" s="77" t="s">
        <v>830</v>
      </c>
      <c r="AM17" s="77" t="s">
        <v>829</v>
      </c>
      <c r="AN17" s="77" t="s">
        <v>828</v>
      </c>
      <c r="AO17" s="77" t="s">
        <v>827</v>
      </c>
      <c r="AP17" s="77" t="s">
        <v>826</v>
      </c>
      <c r="AQ17" s="77" t="s">
        <v>825</v>
      </c>
      <c r="AR17" s="77" t="s">
        <v>824</v>
      </c>
      <c r="AS17" s="77" t="s">
        <v>823</v>
      </c>
      <c r="AT17" s="77" t="s">
        <v>822</v>
      </c>
      <c r="AU17" s="77" t="s">
        <v>821</v>
      </c>
      <c r="AV17" s="77" t="s">
        <v>820</v>
      </c>
      <c r="AW17" s="76" t="s">
        <v>819</v>
      </c>
    </row>
    <row r="18" spans="1:49" s="65" customFormat="1" ht="36" customHeight="1" x14ac:dyDescent="0.2">
      <c r="A18" s="85" t="s">
        <v>818</v>
      </c>
      <c r="B18" s="84" t="s">
        <v>1029</v>
      </c>
      <c r="C18" s="83" t="s">
        <v>119</v>
      </c>
      <c r="D18" s="81" t="s">
        <v>68</v>
      </c>
      <c r="E18" s="80"/>
      <c r="F18" s="80" t="s">
        <v>68</v>
      </c>
      <c r="G18" s="82" t="s">
        <v>68</v>
      </c>
      <c r="H18" s="81"/>
      <c r="I18" s="80"/>
      <c r="J18" s="80"/>
      <c r="K18" s="80" t="s">
        <v>68</v>
      </c>
      <c r="L18" s="80" t="s">
        <v>68</v>
      </c>
      <c r="M18" s="80"/>
      <c r="N18" s="80"/>
      <c r="O18" s="80"/>
      <c r="P18" s="80"/>
      <c r="Q18" s="80" t="s">
        <v>68</v>
      </c>
      <c r="R18" s="80"/>
      <c r="S18" s="80"/>
      <c r="T18" s="80"/>
      <c r="U18" s="80"/>
      <c r="V18" s="80"/>
      <c r="W18" s="80"/>
      <c r="X18" s="79" t="s">
        <v>68</v>
      </c>
      <c r="Y18" s="81" t="s">
        <v>68</v>
      </c>
      <c r="Z18" s="80"/>
      <c r="AA18" s="80"/>
      <c r="AB18" s="80"/>
      <c r="AC18" s="80"/>
      <c r="AD18" s="80"/>
      <c r="AE18" s="79"/>
      <c r="AF18" s="78" t="s">
        <v>817</v>
      </c>
      <c r="AG18" s="77" t="s">
        <v>816</v>
      </c>
      <c r="AH18" s="77" t="s">
        <v>815</v>
      </c>
      <c r="AI18" s="77"/>
      <c r="AJ18" s="77" t="s">
        <v>814</v>
      </c>
      <c r="AK18" s="77"/>
      <c r="AL18" s="77" t="s">
        <v>813</v>
      </c>
      <c r="AM18" s="77" t="s">
        <v>812</v>
      </c>
      <c r="AN18" s="77"/>
      <c r="AO18" s="77" t="s">
        <v>811</v>
      </c>
      <c r="AP18" s="77" t="s">
        <v>810</v>
      </c>
      <c r="AQ18" s="77" t="s">
        <v>809</v>
      </c>
      <c r="AR18" s="77"/>
      <c r="AS18" s="77"/>
      <c r="AT18" s="77"/>
      <c r="AU18" s="77"/>
      <c r="AV18" s="77"/>
      <c r="AW18" s="76"/>
    </row>
    <row r="19" spans="1:49" s="65" customFormat="1" ht="36" customHeight="1" x14ac:dyDescent="0.2">
      <c r="A19" s="85" t="s">
        <v>808</v>
      </c>
      <c r="B19" s="84" t="s">
        <v>807</v>
      </c>
      <c r="C19" s="83" t="s">
        <v>89</v>
      </c>
      <c r="D19" s="81" t="s">
        <v>68</v>
      </c>
      <c r="E19" s="80" t="s">
        <v>68</v>
      </c>
      <c r="F19" s="80"/>
      <c r="G19" s="82"/>
      <c r="H19" s="81" t="s">
        <v>68</v>
      </c>
      <c r="I19" s="80" t="s">
        <v>68</v>
      </c>
      <c r="J19" s="80"/>
      <c r="K19" s="80"/>
      <c r="L19" s="80" t="s">
        <v>68</v>
      </c>
      <c r="M19" s="80"/>
      <c r="N19" s="80"/>
      <c r="O19" s="80"/>
      <c r="P19" s="80"/>
      <c r="Q19" s="80"/>
      <c r="R19" s="80" t="s">
        <v>68</v>
      </c>
      <c r="S19" s="80"/>
      <c r="T19" s="80"/>
      <c r="U19" s="80"/>
      <c r="V19" s="80"/>
      <c r="W19" s="80"/>
      <c r="X19" s="79"/>
      <c r="Y19" s="81" t="s">
        <v>68</v>
      </c>
      <c r="Z19" s="80" t="s">
        <v>68</v>
      </c>
      <c r="AA19" s="80"/>
      <c r="AB19" s="80"/>
      <c r="AC19" s="80"/>
      <c r="AD19" s="80"/>
      <c r="AE19" s="79"/>
      <c r="AF19" s="78" t="s">
        <v>806</v>
      </c>
      <c r="AG19" s="77"/>
      <c r="AH19" s="77" t="s">
        <v>805</v>
      </c>
      <c r="AI19" s="77" t="s">
        <v>804</v>
      </c>
      <c r="AJ19" s="77" t="s">
        <v>803</v>
      </c>
      <c r="AK19" s="77" t="s">
        <v>802</v>
      </c>
      <c r="AL19" s="77" t="s">
        <v>801</v>
      </c>
      <c r="AM19" s="77" t="s">
        <v>800</v>
      </c>
      <c r="AN19" s="77"/>
      <c r="AO19" s="77" t="s">
        <v>799</v>
      </c>
      <c r="AP19" s="77" t="s">
        <v>798</v>
      </c>
      <c r="AQ19" s="77" t="s">
        <v>797</v>
      </c>
      <c r="AR19" s="77" t="s">
        <v>796</v>
      </c>
      <c r="AS19" s="77" t="s">
        <v>795</v>
      </c>
      <c r="AT19" s="77" t="s">
        <v>794</v>
      </c>
      <c r="AU19" s="77"/>
      <c r="AV19" s="77"/>
      <c r="AW19" s="76"/>
    </row>
    <row r="20" spans="1:49" s="65" customFormat="1" ht="36" customHeight="1" x14ac:dyDescent="0.2">
      <c r="A20" s="85" t="s">
        <v>793</v>
      </c>
      <c r="B20" s="84" t="s">
        <v>1030</v>
      </c>
      <c r="C20" s="83" t="s">
        <v>89</v>
      </c>
      <c r="D20" s="81" t="s">
        <v>68</v>
      </c>
      <c r="E20" s="80"/>
      <c r="F20" s="80"/>
      <c r="G20" s="82"/>
      <c r="H20" s="81"/>
      <c r="I20" s="80"/>
      <c r="J20" s="80"/>
      <c r="K20" s="80"/>
      <c r="L20" s="80" t="s">
        <v>68</v>
      </c>
      <c r="M20" s="80"/>
      <c r="N20" s="80"/>
      <c r="O20" s="80"/>
      <c r="P20" s="80" t="s">
        <v>68</v>
      </c>
      <c r="Q20" s="80"/>
      <c r="R20" s="80"/>
      <c r="S20" s="80"/>
      <c r="T20" s="80"/>
      <c r="U20" s="80"/>
      <c r="V20" s="80"/>
      <c r="W20" s="80"/>
      <c r="X20" s="79"/>
      <c r="Y20" s="81"/>
      <c r="Z20" s="80" t="s">
        <v>68</v>
      </c>
      <c r="AA20" s="80"/>
      <c r="AB20" s="80"/>
      <c r="AC20" s="80"/>
      <c r="AD20" s="80"/>
      <c r="AE20" s="79"/>
      <c r="AF20" s="78" t="s">
        <v>792</v>
      </c>
      <c r="AG20" s="77" t="s">
        <v>791</v>
      </c>
      <c r="AH20" s="77" t="s">
        <v>790</v>
      </c>
      <c r="AI20" s="77"/>
      <c r="AJ20" s="77" t="s">
        <v>789</v>
      </c>
      <c r="AK20" s="77"/>
      <c r="AL20" s="77" t="s">
        <v>788</v>
      </c>
      <c r="AM20" s="77" t="s">
        <v>787</v>
      </c>
      <c r="AN20" s="77"/>
      <c r="AO20" s="77" t="s">
        <v>786</v>
      </c>
      <c r="AP20" s="77" t="s">
        <v>785</v>
      </c>
      <c r="AQ20" s="77" t="s">
        <v>784</v>
      </c>
      <c r="AR20" s="77"/>
      <c r="AS20" s="77"/>
      <c r="AT20" s="77"/>
      <c r="AU20" s="77"/>
      <c r="AV20" s="77"/>
      <c r="AW20" s="76"/>
    </row>
    <row r="21" spans="1:49" s="65" customFormat="1" ht="36" customHeight="1" x14ac:dyDescent="0.2">
      <c r="A21" s="85" t="s">
        <v>783</v>
      </c>
      <c r="B21" s="84" t="s">
        <v>1031</v>
      </c>
      <c r="C21" s="83" t="s">
        <v>89</v>
      </c>
      <c r="D21" s="81" t="s">
        <v>68</v>
      </c>
      <c r="E21" s="80"/>
      <c r="F21" s="80"/>
      <c r="G21" s="82"/>
      <c r="H21" s="81"/>
      <c r="I21" s="80"/>
      <c r="J21" s="80"/>
      <c r="K21" s="80"/>
      <c r="L21" s="80" t="s">
        <v>68</v>
      </c>
      <c r="M21" s="80"/>
      <c r="N21" s="80"/>
      <c r="O21" s="80" t="s">
        <v>68</v>
      </c>
      <c r="P21" s="80"/>
      <c r="Q21" s="80"/>
      <c r="R21" s="80"/>
      <c r="S21" s="80"/>
      <c r="T21" s="80"/>
      <c r="U21" s="80"/>
      <c r="V21" s="80"/>
      <c r="W21" s="80"/>
      <c r="X21" s="79" t="s">
        <v>68</v>
      </c>
      <c r="Y21" s="81" t="s">
        <v>68</v>
      </c>
      <c r="Z21" s="80"/>
      <c r="AA21" s="80"/>
      <c r="AB21" s="80"/>
      <c r="AC21" s="80"/>
      <c r="AD21" s="80"/>
      <c r="AE21" s="79"/>
      <c r="AF21" s="78" t="s">
        <v>782</v>
      </c>
      <c r="AG21" s="77"/>
      <c r="AH21" s="77" t="s">
        <v>781</v>
      </c>
      <c r="AI21" s="77"/>
      <c r="AJ21" s="77" t="s">
        <v>780</v>
      </c>
      <c r="AK21" s="77"/>
      <c r="AL21" s="77" t="s">
        <v>779</v>
      </c>
      <c r="AM21" s="77" t="s">
        <v>778</v>
      </c>
      <c r="AN21" s="77"/>
      <c r="AO21" s="77" t="s">
        <v>777</v>
      </c>
      <c r="AP21" s="77" t="s">
        <v>776</v>
      </c>
      <c r="AQ21" s="77"/>
      <c r="AR21" s="77"/>
      <c r="AS21" s="77"/>
      <c r="AT21" s="77"/>
      <c r="AU21" s="77"/>
      <c r="AV21" s="77"/>
      <c r="AW21" s="76"/>
    </row>
    <row r="22" spans="1:49" s="65" customFormat="1" ht="36" customHeight="1" x14ac:dyDescent="0.2">
      <c r="A22" s="85" t="s">
        <v>775</v>
      </c>
      <c r="B22" s="84" t="s">
        <v>1032</v>
      </c>
      <c r="C22" s="83" t="s">
        <v>522</v>
      </c>
      <c r="D22" s="81" t="s">
        <v>68</v>
      </c>
      <c r="E22" s="80" t="s">
        <v>68</v>
      </c>
      <c r="F22" s="80" t="s">
        <v>68</v>
      </c>
      <c r="G22" s="82" t="s">
        <v>68</v>
      </c>
      <c r="H22" s="81"/>
      <c r="I22" s="80"/>
      <c r="J22" s="80"/>
      <c r="K22" s="80"/>
      <c r="L22" s="80" t="s">
        <v>68</v>
      </c>
      <c r="M22" s="80"/>
      <c r="N22" s="80"/>
      <c r="O22" s="80"/>
      <c r="P22" s="80"/>
      <c r="Q22" s="80"/>
      <c r="R22" s="80"/>
      <c r="S22" s="80"/>
      <c r="T22" s="80"/>
      <c r="U22" s="80" t="s">
        <v>68</v>
      </c>
      <c r="V22" s="80" t="s">
        <v>68</v>
      </c>
      <c r="W22" s="80"/>
      <c r="X22" s="79" t="s">
        <v>68</v>
      </c>
      <c r="Y22" s="81"/>
      <c r="Z22" s="80" t="s">
        <v>68</v>
      </c>
      <c r="AA22" s="80"/>
      <c r="AB22" s="80"/>
      <c r="AC22" s="80"/>
      <c r="AD22" s="80"/>
      <c r="AE22" s="79"/>
      <c r="AF22" s="78" t="s">
        <v>774</v>
      </c>
      <c r="AG22" s="77"/>
      <c r="AH22" s="77" t="s">
        <v>773</v>
      </c>
      <c r="AI22" s="77"/>
      <c r="AJ22" s="77" t="s">
        <v>772</v>
      </c>
      <c r="AK22" s="77" t="s">
        <v>771</v>
      </c>
      <c r="AL22" s="77" t="s">
        <v>770</v>
      </c>
      <c r="AM22" s="77" t="s">
        <v>769</v>
      </c>
      <c r="AN22" s="77"/>
      <c r="AO22" s="77" t="s">
        <v>768</v>
      </c>
      <c r="AP22" s="77" t="s">
        <v>767</v>
      </c>
      <c r="AQ22" s="77"/>
      <c r="AR22" s="77"/>
      <c r="AS22" s="77"/>
      <c r="AT22" s="77"/>
      <c r="AU22" s="77"/>
      <c r="AV22" s="77"/>
      <c r="AW22" s="76"/>
    </row>
    <row r="23" spans="1:49" s="65" customFormat="1" ht="36" customHeight="1" x14ac:dyDescent="0.2">
      <c r="A23" s="85" t="s">
        <v>766</v>
      </c>
      <c r="B23" s="84" t="s">
        <v>765</v>
      </c>
      <c r="C23" s="83" t="s">
        <v>119</v>
      </c>
      <c r="D23" s="81" t="s">
        <v>68</v>
      </c>
      <c r="E23" s="80" t="s">
        <v>68</v>
      </c>
      <c r="F23" s="80"/>
      <c r="G23" s="82"/>
      <c r="H23" s="81"/>
      <c r="I23" s="80"/>
      <c r="J23" s="80"/>
      <c r="K23" s="80"/>
      <c r="L23" s="80" t="s">
        <v>68</v>
      </c>
      <c r="M23" s="80" t="s">
        <v>68</v>
      </c>
      <c r="N23" s="80"/>
      <c r="O23" s="80"/>
      <c r="P23" s="80"/>
      <c r="Q23" s="80"/>
      <c r="R23" s="80"/>
      <c r="S23" s="80"/>
      <c r="T23" s="80"/>
      <c r="U23" s="80"/>
      <c r="V23" s="80" t="s">
        <v>68</v>
      </c>
      <c r="W23" s="80"/>
      <c r="X23" s="79"/>
      <c r="Y23" s="81" t="s">
        <v>68</v>
      </c>
      <c r="Z23" s="80"/>
      <c r="AA23" s="80"/>
      <c r="AB23" s="80"/>
      <c r="AC23" s="80"/>
      <c r="AD23" s="80"/>
      <c r="AE23" s="79"/>
      <c r="AF23" s="78" t="s">
        <v>393</v>
      </c>
      <c r="AG23" s="77"/>
      <c r="AH23" s="77"/>
      <c r="AI23" s="77"/>
      <c r="AJ23" s="77" t="s">
        <v>764</v>
      </c>
      <c r="AK23" s="77"/>
      <c r="AL23" s="77" t="s">
        <v>763</v>
      </c>
      <c r="AM23" s="77" t="s">
        <v>762</v>
      </c>
      <c r="AN23" s="77"/>
      <c r="AO23" s="77" t="s">
        <v>761</v>
      </c>
      <c r="AP23" s="77" t="s">
        <v>760</v>
      </c>
      <c r="AQ23" s="77"/>
      <c r="AR23" s="77"/>
      <c r="AS23" s="77"/>
      <c r="AT23" s="77"/>
      <c r="AU23" s="77"/>
      <c r="AV23" s="77"/>
      <c r="AW23" s="76"/>
    </row>
    <row r="24" spans="1:49" s="65" customFormat="1" ht="36" customHeight="1" x14ac:dyDescent="0.2">
      <c r="A24" s="85" t="s">
        <v>759</v>
      </c>
      <c r="B24" s="84" t="s">
        <v>758</v>
      </c>
      <c r="C24" s="83" t="s">
        <v>69</v>
      </c>
      <c r="D24" s="81" t="s">
        <v>68</v>
      </c>
      <c r="E24" s="80" t="s">
        <v>68</v>
      </c>
      <c r="F24" s="80"/>
      <c r="G24" s="82"/>
      <c r="H24" s="81"/>
      <c r="I24" s="80"/>
      <c r="J24" s="80"/>
      <c r="K24" s="80"/>
      <c r="L24" s="80" t="s">
        <v>68</v>
      </c>
      <c r="M24" s="80"/>
      <c r="N24" s="80"/>
      <c r="O24" s="80" t="s">
        <v>68</v>
      </c>
      <c r="P24" s="80"/>
      <c r="Q24" s="80"/>
      <c r="R24" s="80"/>
      <c r="S24" s="80"/>
      <c r="T24" s="80"/>
      <c r="U24" s="80"/>
      <c r="V24" s="80" t="s">
        <v>68</v>
      </c>
      <c r="W24" s="80" t="s">
        <v>68</v>
      </c>
      <c r="X24" s="79" t="s">
        <v>68</v>
      </c>
      <c r="Y24" s="81"/>
      <c r="Z24" s="80"/>
      <c r="AA24" s="80"/>
      <c r="AB24" s="80" t="s">
        <v>68</v>
      </c>
      <c r="AC24" s="80"/>
      <c r="AD24" s="80"/>
      <c r="AE24" s="79"/>
      <c r="AF24" s="78"/>
      <c r="AG24" s="77"/>
      <c r="AH24" s="77" t="s">
        <v>757</v>
      </c>
      <c r="AI24" s="77" t="s">
        <v>756</v>
      </c>
      <c r="AJ24" s="77" t="s">
        <v>755</v>
      </c>
      <c r="AK24" s="77" t="s">
        <v>754</v>
      </c>
      <c r="AL24" s="77" t="s">
        <v>753</v>
      </c>
      <c r="AM24" s="77" t="s">
        <v>752</v>
      </c>
      <c r="AN24" s="77" t="s">
        <v>751</v>
      </c>
      <c r="AO24" s="77" t="s">
        <v>750</v>
      </c>
      <c r="AP24" s="77" t="s">
        <v>749</v>
      </c>
      <c r="AQ24" s="77" t="s">
        <v>748</v>
      </c>
      <c r="AR24" s="77"/>
      <c r="AS24" s="77"/>
      <c r="AT24" s="77"/>
      <c r="AU24" s="77"/>
      <c r="AV24" s="77"/>
      <c r="AW24" s="76"/>
    </row>
    <row r="25" spans="1:49" s="65" customFormat="1" ht="36" customHeight="1" x14ac:dyDescent="0.2">
      <c r="A25" s="85" t="s">
        <v>747</v>
      </c>
      <c r="B25" s="84" t="s">
        <v>746</v>
      </c>
      <c r="C25" s="83" t="s">
        <v>119</v>
      </c>
      <c r="D25" s="81" t="s">
        <v>68</v>
      </c>
      <c r="E25" s="80" t="s">
        <v>68</v>
      </c>
      <c r="F25" s="80"/>
      <c r="G25" s="82"/>
      <c r="H25" s="81"/>
      <c r="I25" s="80"/>
      <c r="J25" s="80"/>
      <c r="K25" s="80"/>
      <c r="L25" s="80"/>
      <c r="M25" s="80"/>
      <c r="N25" s="80"/>
      <c r="O25" s="80" t="s">
        <v>68</v>
      </c>
      <c r="P25" s="80"/>
      <c r="Q25" s="80"/>
      <c r="R25" s="80"/>
      <c r="S25" s="80"/>
      <c r="T25" s="80"/>
      <c r="U25" s="80"/>
      <c r="V25" s="80" t="s">
        <v>68</v>
      </c>
      <c r="W25" s="80"/>
      <c r="X25" s="79" t="s">
        <v>68</v>
      </c>
      <c r="Y25" s="81" t="s">
        <v>68</v>
      </c>
      <c r="Z25" s="80"/>
      <c r="AA25" s="80"/>
      <c r="AB25" s="80"/>
      <c r="AC25" s="80"/>
      <c r="AD25" s="80"/>
      <c r="AE25" s="79"/>
      <c r="AF25" s="78"/>
      <c r="AG25" s="86" t="s">
        <v>745</v>
      </c>
      <c r="AH25" s="77"/>
      <c r="AI25" s="77"/>
      <c r="AJ25" s="77" t="s">
        <v>744</v>
      </c>
      <c r="AK25" s="77"/>
      <c r="AL25" s="77" t="s">
        <v>743</v>
      </c>
      <c r="AM25" s="77" t="s">
        <v>742</v>
      </c>
      <c r="AN25" s="77"/>
      <c r="AO25" s="77"/>
      <c r="AP25" s="77"/>
      <c r="AQ25" s="77"/>
      <c r="AR25" s="77"/>
      <c r="AS25" s="77"/>
      <c r="AT25" s="77"/>
      <c r="AU25" s="77"/>
      <c r="AV25" s="77"/>
      <c r="AW25" s="76"/>
    </row>
    <row r="26" spans="1:49" s="65" customFormat="1" ht="36" customHeight="1" x14ac:dyDescent="0.2">
      <c r="A26" s="85" t="s">
        <v>741</v>
      </c>
      <c r="B26" s="84" t="s">
        <v>740</v>
      </c>
      <c r="C26" s="83" t="s">
        <v>607</v>
      </c>
      <c r="D26" s="81" t="s">
        <v>68</v>
      </c>
      <c r="E26" s="80"/>
      <c r="F26" s="80" t="s">
        <v>68</v>
      </c>
      <c r="G26" s="82"/>
      <c r="H26" s="81"/>
      <c r="I26" s="80"/>
      <c r="J26" s="80"/>
      <c r="K26" s="80"/>
      <c r="L26" s="80"/>
      <c r="M26" s="80"/>
      <c r="N26" s="80"/>
      <c r="O26" s="80"/>
      <c r="P26" s="80"/>
      <c r="Q26" s="80"/>
      <c r="R26" s="80"/>
      <c r="S26" s="80"/>
      <c r="T26" s="80"/>
      <c r="U26" s="80"/>
      <c r="V26" s="80"/>
      <c r="W26" s="80"/>
      <c r="X26" s="79"/>
      <c r="Y26" s="81" t="s">
        <v>68</v>
      </c>
      <c r="Z26" s="80"/>
      <c r="AA26" s="80"/>
      <c r="AB26" s="80"/>
      <c r="AC26" s="80"/>
      <c r="AD26" s="80"/>
      <c r="AE26" s="79"/>
      <c r="AF26" s="78"/>
      <c r="AG26" s="77" t="s">
        <v>739</v>
      </c>
      <c r="AH26" s="77"/>
      <c r="AI26" s="77"/>
      <c r="AJ26" s="77" t="s">
        <v>738</v>
      </c>
      <c r="AK26" s="77"/>
      <c r="AL26" s="77" t="s">
        <v>737</v>
      </c>
      <c r="AM26" s="77" t="s">
        <v>736</v>
      </c>
      <c r="AN26" s="77"/>
      <c r="AO26" s="77"/>
      <c r="AP26" s="77"/>
      <c r="AQ26" s="77"/>
      <c r="AR26" s="77"/>
      <c r="AS26" s="77"/>
      <c r="AT26" s="77"/>
      <c r="AU26" s="77"/>
      <c r="AV26" s="77"/>
      <c r="AW26" s="76"/>
    </row>
    <row r="27" spans="1:49" s="65" customFormat="1" ht="36" customHeight="1" x14ac:dyDescent="0.2">
      <c r="A27" s="85" t="s">
        <v>735</v>
      </c>
      <c r="B27" s="84" t="s">
        <v>734</v>
      </c>
      <c r="C27" s="83" t="s">
        <v>119</v>
      </c>
      <c r="D27" s="81" t="s">
        <v>68</v>
      </c>
      <c r="E27" s="80"/>
      <c r="F27" s="80"/>
      <c r="G27" s="82"/>
      <c r="H27" s="81"/>
      <c r="I27" s="80"/>
      <c r="J27" s="80"/>
      <c r="K27" s="80"/>
      <c r="L27" s="80"/>
      <c r="M27" s="80"/>
      <c r="N27" s="80"/>
      <c r="O27" s="80"/>
      <c r="P27" s="80"/>
      <c r="Q27" s="80"/>
      <c r="R27" s="80"/>
      <c r="S27" s="80"/>
      <c r="T27" s="80"/>
      <c r="U27" s="80"/>
      <c r="V27" s="80"/>
      <c r="W27" s="80" t="s">
        <v>68</v>
      </c>
      <c r="X27" s="79" t="s">
        <v>68</v>
      </c>
      <c r="Y27" s="81" t="s">
        <v>68</v>
      </c>
      <c r="Z27" s="80"/>
      <c r="AA27" s="80"/>
      <c r="AB27" s="80"/>
      <c r="AC27" s="80"/>
      <c r="AD27" s="80"/>
      <c r="AE27" s="79"/>
      <c r="AF27" s="78" t="s">
        <v>213</v>
      </c>
      <c r="AG27" s="77"/>
      <c r="AH27" s="77"/>
      <c r="AI27" s="77"/>
      <c r="AJ27" s="77" t="s">
        <v>733</v>
      </c>
      <c r="AK27" s="77"/>
      <c r="AL27" s="77" t="s">
        <v>732</v>
      </c>
      <c r="AM27" s="77" t="s">
        <v>731</v>
      </c>
      <c r="AN27" s="77"/>
      <c r="AO27" s="77"/>
      <c r="AP27" s="77"/>
      <c r="AQ27" s="77"/>
      <c r="AR27" s="77"/>
      <c r="AS27" s="77"/>
      <c r="AT27" s="77"/>
      <c r="AU27" s="77"/>
      <c r="AV27" s="77"/>
      <c r="AW27" s="76"/>
    </row>
    <row r="28" spans="1:49" s="65" customFormat="1" ht="36" customHeight="1" x14ac:dyDescent="0.2">
      <c r="A28" s="85" t="s">
        <v>730</v>
      </c>
      <c r="B28" s="84" t="s">
        <v>1033</v>
      </c>
      <c r="C28" s="83" t="s">
        <v>69</v>
      </c>
      <c r="D28" s="81" t="s">
        <v>68</v>
      </c>
      <c r="E28" s="80"/>
      <c r="F28" s="80"/>
      <c r="G28" s="82"/>
      <c r="H28" s="81"/>
      <c r="I28" s="80"/>
      <c r="J28" s="80"/>
      <c r="K28" s="80"/>
      <c r="L28" s="80" t="s">
        <v>68</v>
      </c>
      <c r="M28" s="80"/>
      <c r="N28" s="80"/>
      <c r="O28" s="80" t="s">
        <v>68</v>
      </c>
      <c r="P28" s="80"/>
      <c r="Q28" s="80"/>
      <c r="R28" s="80"/>
      <c r="S28" s="80"/>
      <c r="T28" s="80"/>
      <c r="U28" s="80"/>
      <c r="V28" s="80"/>
      <c r="W28" s="80"/>
      <c r="X28" s="79" t="s">
        <v>68</v>
      </c>
      <c r="Y28" s="81" t="s">
        <v>68</v>
      </c>
      <c r="Z28" s="80"/>
      <c r="AA28" s="80"/>
      <c r="AB28" s="80"/>
      <c r="AC28" s="80"/>
      <c r="AD28" s="80"/>
      <c r="AE28" s="79"/>
      <c r="AF28" s="78"/>
      <c r="AG28" s="77"/>
      <c r="AH28" s="77" t="s">
        <v>729</v>
      </c>
      <c r="AI28" s="77"/>
      <c r="AJ28" s="77" t="s">
        <v>728</v>
      </c>
      <c r="AK28" s="77" t="s">
        <v>727</v>
      </c>
      <c r="AL28" s="77" t="s">
        <v>726</v>
      </c>
      <c r="AM28" s="77" t="s">
        <v>725</v>
      </c>
      <c r="AN28" s="77"/>
      <c r="AO28" s="77" t="s">
        <v>724</v>
      </c>
      <c r="AP28" s="77" t="s">
        <v>723</v>
      </c>
      <c r="AQ28" s="77"/>
      <c r="AR28" s="77"/>
      <c r="AS28" s="77"/>
      <c r="AT28" s="77"/>
      <c r="AU28" s="77"/>
      <c r="AV28" s="77"/>
      <c r="AW28" s="76"/>
    </row>
    <row r="29" spans="1:49" s="65" customFormat="1" ht="36" customHeight="1" x14ac:dyDescent="0.2">
      <c r="A29" s="85" t="s">
        <v>722</v>
      </c>
      <c r="B29" s="84" t="s">
        <v>722</v>
      </c>
      <c r="C29" s="83" t="s">
        <v>119</v>
      </c>
      <c r="D29" s="81"/>
      <c r="E29" s="80" t="s">
        <v>68</v>
      </c>
      <c r="F29" s="80" t="s">
        <v>68</v>
      </c>
      <c r="G29" s="82"/>
      <c r="H29" s="81"/>
      <c r="I29" s="80"/>
      <c r="J29" s="80"/>
      <c r="K29" s="80"/>
      <c r="L29" s="80"/>
      <c r="M29" s="80"/>
      <c r="N29" s="80"/>
      <c r="O29" s="80"/>
      <c r="P29" s="80"/>
      <c r="Q29" s="80"/>
      <c r="R29" s="80"/>
      <c r="S29" s="80"/>
      <c r="T29" s="80"/>
      <c r="U29" s="80"/>
      <c r="V29" s="80" t="s">
        <v>68</v>
      </c>
      <c r="W29" s="80"/>
      <c r="X29" s="79"/>
      <c r="Y29" s="81" t="s">
        <v>68</v>
      </c>
      <c r="Z29" s="80"/>
      <c r="AA29" s="80"/>
      <c r="AB29" s="80"/>
      <c r="AC29" s="80"/>
      <c r="AD29" s="80"/>
      <c r="AE29" s="79"/>
      <c r="AF29" s="78"/>
      <c r="AG29" s="77"/>
      <c r="AH29" s="77"/>
      <c r="AI29" s="77"/>
      <c r="AJ29" s="77" t="s">
        <v>721</v>
      </c>
      <c r="AK29" s="77"/>
      <c r="AL29" s="77" t="s">
        <v>720</v>
      </c>
      <c r="AM29" s="77" t="s">
        <v>719</v>
      </c>
      <c r="AN29" s="77"/>
      <c r="AO29" s="77"/>
      <c r="AP29" s="77"/>
      <c r="AQ29" s="77"/>
      <c r="AR29" s="77"/>
      <c r="AS29" s="77"/>
      <c r="AT29" s="77"/>
      <c r="AU29" s="77"/>
      <c r="AV29" s="77"/>
      <c r="AW29" s="76"/>
    </row>
    <row r="30" spans="1:49" s="65" customFormat="1" ht="36" customHeight="1" x14ac:dyDescent="0.2">
      <c r="A30" s="85" t="s">
        <v>718</v>
      </c>
      <c r="B30" s="84" t="s">
        <v>1034</v>
      </c>
      <c r="C30" s="83" t="s">
        <v>89</v>
      </c>
      <c r="D30" s="81" t="s">
        <v>68</v>
      </c>
      <c r="E30" s="80" t="s">
        <v>68</v>
      </c>
      <c r="F30" s="80" t="s">
        <v>68</v>
      </c>
      <c r="G30" s="82" t="s">
        <v>68</v>
      </c>
      <c r="H30" s="81"/>
      <c r="I30" s="80"/>
      <c r="J30" s="80" t="s">
        <v>68</v>
      </c>
      <c r="K30" s="80"/>
      <c r="L30" s="80" t="s">
        <v>68</v>
      </c>
      <c r="M30" s="80" t="s">
        <v>68</v>
      </c>
      <c r="N30" s="80" t="s">
        <v>68</v>
      </c>
      <c r="O30" s="80" t="s">
        <v>68</v>
      </c>
      <c r="P30" s="80" t="s">
        <v>68</v>
      </c>
      <c r="Q30" s="80"/>
      <c r="R30" s="80"/>
      <c r="S30" s="80"/>
      <c r="T30" s="80"/>
      <c r="U30" s="80" t="s">
        <v>68</v>
      </c>
      <c r="V30" s="80" t="s">
        <v>68</v>
      </c>
      <c r="W30" s="80"/>
      <c r="X30" s="79" t="s">
        <v>68</v>
      </c>
      <c r="Y30" s="81" t="s">
        <v>68</v>
      </c>
      <c r="Z30" s="80"/>
      <c r="AA30" s="80"/>
      <c r="AB30" s="80"/>
      <c r="AC30" s="80"/>
      <c r="AD30" s="80"/>
      <c r="AE30" s="79"/>
      <c r="AF30" s="78" t="s">
        <v>717</v>
      </c>
      <c r="AG30" s="77" t="s">
        <v>716</v>
      </c>
      <c r="AH30" s="77" t="s">
        <v>715</v>
      </c>
      <c r="AI30" s="77" t="s">
        <v>714</v>
      </c>
      <c r="AJ30" s="77" t="s">
        <v>713</v>
      </c>
      <c r="AK30" s="77" t="s">
        <v>712</v>
      </c>
      <c r="AL30" s="77" t="s">
        <v>711</v>
      </c>
      <c r="AM30" s="77" t="s">
        <v>710</v>
      </c>
      <c r="AN30" s="77" t="s">
        <v>709</v>
      </c>
      <c r="AO30" s="77" t="s">
        <v>708</v>
      </c>
      <c r="AP30" s="77" t="s">
        <v>707</v>
      </c>
      <c r="AQ30" s="77" t="s">
        <v>706</v>
      </c>
      <c r="AR30" s="77" t="s">
        <v>600</v>
      </c>
      <c r="AS30" s="77" t="s">
        <v>599</v>
      </c>
      <c r="AT30" s="77" t="s">
        <v>705</v>
      </c>
      <c r="AU30" s="77" t="s">
        <v>704</v>
      </c>
      <c r="AV30" s="77" t="s">
        <v>703</v>
      </c>
      <c r="AW30" s="76" t="s">
        <v>702</v>
      </c>
    </row>
    <row r="31" spans="1:49" s="65" customFormat="1" ht="36" customHeight="1" x14ac:dyDescent="0.2">
      <c r="A31" s="85" t="s">
        <v>701</v>
      </c>
      <c r="B31" s="84" t="s">
        <v>700</v>
      </c>
      <c r="C31" s="83" t="s">
        <v>119</v>
      </c>
      <c r="D31" s="81" t="s">
        <v>68</v>
      </c>
      <c r="E31" s="80"/>
      <c r="F31" s="80"/>
      <c r="G31" s="82"/>
      <c r="H31" s="81"/>
      <c r="I31" s="80"/>
      <c r="J31" s="80"/>
      <c r="K31" s="80" t="s">
        <v>68</v>
      </c>
      <c r="L31" s="80"/>
      <c r="M31" s="80"/>
      <c r="N31" s="80"/>
      <c r="O31" s="80"/>
      <c r="P31" s="80"/>
      <c r="Q31" s="80"/>
      <c r="R31" s="80"/>
      <c r="S31" s="80"/>
      <c r="T31" s="80"/>
      <c r="U31" s="80"/>
      <c r="V31" s="80"/>
      <c r="W31" s="80"/>
      <c r="X31" s="79"/>
      <c r="Y31" s="81" t="s">
        <v>68</v>
      </c>
      <c r="Z31" s="80"/>
      <c r="AA31" s="80"/>
      <c r="AB31" s="80"/>
      <c r="AC31" s="80"/>
      <c r="AD31" s="80"/>
      <c r="AE31" s="79"/>
      <c r="AF31" s="78" t="s">
        <v>699</v>
      </c>
      <c r="AG31" s="77"/>
      <c r="AH31" s="77"/>
      <c r="AI31" s="77"/>
      <c r="AJ31" s="77" t="s">
        <v>698</v>
      </c>
      <c r="AK31" s="77"/>
      <c r="AL31" s="77" t="s">
        <v>697</v>
      </c>
      <c r="AM31" s="77" t="s">
        <v>696</v>
      </c>
      <c r="AN31" s="77"/>
      <c r="AO31" s="77"/>
      <c r="AP31" s="77"/>
      <c r="AQ31" s="77"/>
      <c r="AR31" s="77"/>
      <c r="AS31" s="77"/>
      <c r="AT31" s="77"/>
      <c r="AU31" s="77"/>
      <c r="AV31" s="77"/>
      <c r="AW31" s="76"/>
    </row>
    <row r="32" spans="1:49" s="65" customFormat="1" ht="36" customHeight="1" x14ac:dyDescent="0.2">
      <c r="A32" s="85" t="s">
        <v>695</v>
      </c>
      <c r="B32" s="84" t="s">
        <v>694</v>
      </c>
      <c r="C32" s="83" t="s">
        <v>89</v>
      </c>
      <c r="D32" s="81" t="s">
        <v>68</v>
      </c>
      <c r="E32" s="80"/>
      <c r="F32" s="80"/>
      <c r="G32" s="82"/>
      <c r="H32" s="81" t="s">
        <v>68</v>
      </c>
      <c r="I32" s="80" t="s">
        <v>68</v>
      </c>
      <c r="J32" s="80"/>
      <c r="K32" s="80"/>
      <c r="L32" s="80" t="s">
        <v>68</v>
      </c>
      <c r="M32" s="80"/>
      <c r="N32" s="80"/>
      <c r="O32" s="80"/>
      <c r="P32" s="80"/>
      <c r="Q32" s="80"/>
      <c r="R32" s="80"/>
      <c r="S32" s="80"/>
      <c r="T32" s="80"/>
      <c r="U32" s="80"/>
      <c r="V32" s="80"/>
      <c r="W32" s="80"/>
      <c r="X32" s="79"/>
      <c r="Y32" s="81" t="s">
        <v>68</v>
      </c>
      <c r="Z32" s="80"/>
      <c r="AA32" s="80"/>
      <c r="AB32" s="80"/>
      <c r="AC32" s="80"/>
      <c r="AD32" s="80"/>
      <c r="AE32" s="79"/>
      <c r="AF32" s="78" t="s">
        <v>693</v>
      </c>
      <c r="AG32" s="77"/>
      <c r="AH32" s="77" t="s">
        <v>692</v>
      </c>
      <c r="AI32" s="77" t="s">
        <v>691</v>
      </c>
      <c r="AJ32" s="77" t="s">
        <v>690</v>
      </c>
      <c r="AK32" s="77"/>
      <c r="AL32" s="77" t="s">
        <v>689</v>
      </c>
      <c r="AM32" s="77" t="s">
        <v>688</v>
      </c>
      <c r="AN32" s="77"/>
      <c r="AO32" s="77" t="s">
        <v>687</v>
      </c>
      <c r="AP32" s="77" t="s">
        <v>686</v>
      </c>
      <c r="AQ32" s="77" t="s">
        <v>685</v>
      </c>
      <c r="AR32" s="77"/>
      <c r="AS32" s="77"/>
      <c r="AT32" s="77"/>
      <c r="AU32" s="77"/>
      <c r="AV32" s="77"/>
      <c r="AW32" s="76"/>
    </row>
    <row r="33" spans="1:49" s="65" customFormat="1" ht="36" customHeight="1" x14ac:dyDescent="0.2">
      <c r="A33" s="85" t="s">
        <v>684</v>
      </c>
      <c r="B33" s="84" t="s">
        <v>1035</v>
      </c>
      <c r="C33" s="83" t="s">
        <v>89</v>
      </c>
      <c r="D33" s="81" t="s">
        <v>68</v>
      </c>
      <c r="E33" s="80"/>
      <c r="F33" s="80"/>
      <c r="G33" s="82"/>
      <c r="H33" s="81" t="s">
        <v>68</v>
      </c>
      <c r="I33" s="80"/>
      <c r="J33" s="80"/>
      <c r="K33" s="80"/>
      <c r="L33" s="80" t="s">
        <v>68</v>
      </c>
      <c r="M33" s="80"/>
      <c r="N33" s="80"/>
      <c r="O33" s="80" t="s">
        <v>68</v>
      </c>
      <c r="P33" s="80"/>
      <c r="Q33" s="80"/>
      <c r="R33" s="80"/>
      <c r="S33" s="80" t="s">
        <v>68</v>
      </c>
      <c r="T33" s="80"/>
      <c r="U33" s="80"/>
      <c r="V33" s="80"/>
      <c r="W33" s="80"/>
      <c r="X33" s="79"/>
      <c r="Y33" s="81"/>
      <c r="Z33" s="80" t="s">
        <v>68</v>
      </c>
      <c r="AA33" s="80"/>
      <c r="AB33" s="80"/>
      <c r="AC33" s="80"/>
      <c r="AD33" s="80"/>
      <c r="AE33" s="79"/>
      <c r="AF33" s="78" t="s">
        <v>683</v>
      </c>
      <c r="AG33" s="77"/>
      <c r="AH33" s="77" t="s">
        <v>682</v>
      </c>
      <c r="AI33" s="77" t="s">
        <v>681</v>
      </c>
      <c r="AJ33" s="77" t="s">
        <v>87</v>
      </c>
      <c r="AK33" s="77" t="s">
        <v>680</v>
      </c>
      <c r="AL33" s="77" t="s">
        <v>679</v>
      </c>
      <c r="AM33" s="77" t="s">
        <v>678</v>
      </c>
      <c r="AN33" s="77"/>
      <c r="AO33" s="77" t="s">
        <v>677</v>
      </c>
      <c r="AP33" s="77" t="s">
        <v>676</v>
      </c>
      <c r="AQ33" s="77" t="s">
        <v>675</v>
      </c>
      <c r="AR33" s="77" t="s">
        <v>674</v>
      </c>
      <c r="AS33" s="77" t="s">
        <v>673</v>
      </c>
      <c r="AT33" s="77" t="s">
        <v>672</v>
      </c>
      <c r="AU33" s="77" t="s">
        <v>671</v>
      </c>
      <c r="AV33" s="77" t="s">
        <v>670</v>
      </c>
      <c r="AW33" s="76"/>
    </row>
    <row r="34" spans="1:49" s="65" customFormat="1" ht="36" customHeight="1" x14ac:dyDescent="0.2">
      <c r="A34" s="85" t="s">
        <v>669</v>
      </c>
      <c r="B34" s="84" t="s">
        <v>1036</v>
      </c>
      <c r="C34" s="83" t="s">
        <v>89</v>
      </c>
      <c r="D34" s="81" t="s">
        <v>68</v>
      </c>
      <c r="E34" s="80" t="s">
        <v>68</v>
      </c>
      <c r="F34" s="80" t="s">
        <v>68</v>
      </c>
      <c r="G34" s="82" t="s">
        <v>68</v>
      </c>
      <c r="H34" s="81" t="s">
        <v>68</v>
      </c>
      <c r="I34" s="80" t="s">
        <v>68</v>
      </c>
      <c r="J34" s="80"/>
      <c r="K34" s="80"/>
      <c r="L34" s="80" t="s">
        <v>68</v>
      </c>
      <c r="M34" s="80" t="s">
        <v>68</v>
      </c>
      <c r="N34" s="80" t="s">
        <v>68</v>
      </c>
      <c r="O34" s="80" t="s">
        <v>68</v>
      </c>
      <c r="P34" s="80" t="s">
        <v>68</v>
      </c>
      <c r="Q34" s="80"/>
      <c r="R34" s="80" t="s">
        <v>68</v>
      </c>
      <c r="S34" s="80" t="s">
        <v>68</v>
      </c>
      <c r="T34" s="80"/>
      <c r="U34" s="80" t="s">
        <v>68</v>
      </c>
      <c r="V34" s="80" t="s">
        <v>68</v>
      </c>
      <c r="W34" s="80" t="s">
        <v>68</v>
      </c>
      <c r="X34" s="79" t="s">
        <v>68</v>
      </c>
      <c r="Y34" s="81" t="s">
        <v>68</v>
      </c>
      <c r="Z34" s="80"/>
      <c r="AA34" s="80"/>
      <c r="AB34" s="80"/>
      <c r="AC34" s="80"/>
      <c r="AD34" s="80"/>
      <c r="AE34" s="79"/>
      <c r="AF34" s="78" t="s">
        <v>668</v>
      </c>
      <c r="AG34" s="77" t="s">
        <v>667</v>
      </c>
      <c r="AH34" s="77" t="s">
        <v>666</v>
      </c>
      <c r="AI34" s="77" t="s">
        <v>665</v>
      </c>
      <c r="AJ34" s="77" t="s">
        <v>664</v>
      </c>
      <c r="AK34" s="77" t="s">
        <v>663</v>
      </c>
      <c r="AL34" s="77" t="s">
        <v>662</v>
      </c>
      <c r="AM34" s="77" t="s">
        <v>661</v>
      </c>
      <c r="AN34" s="77"/>
      <c r="AO34" s="77" t="s">
        <v>345</v>
      </c>
      <c r="AP34" s="77" t="s">
        <v>660</v>
      </c>
      <c r="AQ34" s="77" t="s">
        <v>659</v>
      </c>
      <c r="AR34" s="77" t="s">
        <v>658</v>
      </c>
      <c r="AS34" s="77" t="s">
        <v>657</v>
      </c>
      <c r="AT34" s="77" t="s">
        <v>656</v>
      </c>
      <c r="AU34" s="77"/>
      <c r="AV34" s="77"/>
      <c r="AW34" s="76"/>
    </row>
    <row r="35" spans="1:49" s="65" customFormat="1" ht="36" customHeight="1" x14ac:dyDescent="0.2">
      <c r="A35" s="85" t="s">
        <v>655</v>
      </c>
      <c r="B35" s="84" t="s">
        <v>1068</v>
      </c>
      <c r="C35" s="83" t="s">
        <v>89</v>
      </c>
      <c r="D35" s="81" t="s">
        <v>68</v>
      </c>
      <c r="E35" s="80" t="s">
        <v>68</v>
      </c>
      <c r="F35" s="80"/>
      <c r="G35" s="82"/>
      <c r="H35" s="81" t="s">
        <v>68</v>
      </c>
      <c r="I35" s="80"/>
      <c r="J35" s="80"/>
      <c r="K35" s="80" t="s">
        <v>68</v>
      </c>
      <c r="L35" s="80" t="s">
        <v>68</v>
      </c>
      <c r="M35" s="80"/>
      <c r="N35" s="80"/>
      <c r="O35" s="80"/>
      <c r="P35" s="80"/>
      <c r="Q35" s="80"/>
      <c r="R35" s="80"/>
      <c r="S35" s="80"/>
      <c r="T35" s="80"/>
      <c r="U35" s="80"/>
      <c r="V35" s="80"/>
      <c r="W35" s="80"/>
      <c r="X35" s="79"/>
      <c r="Y35" s="81" t="s">
        <v>68</v>
      </c>
      <c r="Z35" s="80" t="s">
        <v>68</v>
      </c>
      <c r="AA35" s="80"/>
      <c r="AB35" s="80"/>
      <c r="AC35" s="80"/>
      <c r="AD35" s="80"/>
      <c r="AE35" s="79"/>
      <c r="AF35" s="78" t="s">
        <v>654</v>
      </c>
      <c r="AG35" s="77"/>
      <c r="AH35" s="77" t="s">
        <v>653</v>
      </c>
      <c r="AI35" s="77"/>
      <c r="AJ35" s="77" t="s">
        <v>652</v>
      </c>
      <c r="AK35" s="77" t="s">
        <v>651</v>
      </c>
      <c r="AL35" s="77" t="s">
        <v>650</v>
      </c>
      <c r="AM35" s="77" t="s">
        <v>649</v>
      </c>
      <c r="AN35" s="77"/>
      <c r="AO35" s="77" t="s">
        <v>648</v>
      </c>
      <c r="AP35" s="77"/>
      <c r="AQ35" s="77" t="s">
        <v>647</v>
      </c>
      <c r="AR35" s="77" t="s">
        <v>646</v>
      </c>
      <c r="AS35" s="77" t="s">
        <v>645</v>
      </c>
      <c r="AT35" s="77" t="s">
        <v>644</v>
      </c>
      <c r="AU35" s="77"/>
      <c r="AV35" s="77"/>
      <c r="AW35" s="76"/>
    </row>
    <row r="36" spans="1:49" s="65" customFormat="1" ht="36" customHeight="1" x14ac:dyDescent="0.2">
      <c r="A36" s="85" t="s">
        <v>643</v>
      </c>
      <c r="B36" s="84" t="s">
        <v>1037</v>
      </c>
      <c r="C36" s="83" t="s">
        <v>89</v>
      </c>
      <c r="D36" s="81" t="s">
        <v>68</v>
      </c>
      <c r="E36" s="80" t="s">
        <v>68</v>
      </c>
      <c r="F36" s="80" t="s">
        <v>68</v>
      </c>
      <c r="G36" s="82"/>
      <c r="H36" s="81" t="s">
        <v>68</v>
      </c>
      <c r="I36" s="80" t="s">
        <v>68</v>
      </c>
      <c r="J36" s="80"/>
      <c r="K36" s="80"/>
      <c r="L36" s="80" t="s">
        <v>68</v>
      </c>
      <c r="M36" s="80"/>
      <c r="N36" s="80"/>
      <c r="O36" s="80" t="s">
        <v>68</v>
      </c>
      <c r="P36" s="80" t="s">
        <v>68</v>
      </c>
      <c r="Q36" s="80" t="s">
        <v>68</v>
      </c>
      <c r="R36" s="80" t="s">
        <v>68</v>
      </c>
      <c r="S36" s="80" t="s">
        <v>68</v>
      </c>
      <c r="T36" s="80"/>
      <c r="U36" s="80"/>
      <c r="V36" s="80"/>
      <c r="W36" s="80"/>
      <c r="X36" s="79" t="s">
        <v>68</v>
      </c>
      <c r="Y36" s="81"/>
      <c r="Z36" s="80" t="s">
        <v>68</v>
      </c>
      <c r="AA36" s="80"/>
      <c r="AB36" s="80"/>
      <c r="AC36" s="80"/>
      <c r="AD36" s="80"/>
      <c r="AE36" s="79"/>
      <c r="AF36" s="78" t="s">
        <v>642</v>
      </c>
      <c r="AG36" s="77"/>
      <c r="AH36" s="77" t="s">
        <v>641</v>
      </c>
      <c r="AI36" s="77" t="s">
        <v>640</v>
      </c>
      <c r="AJ36" s="77" t="s">
        <v>639</v>
      </c>
      <c r="AK36" s="77"/>
      <c r="AL36" s="77" t="s">
        <v>638</v>
      </c>
      <c r="AM36" s="77" t="s">
        <v>637</v>
      </c>
      <c r="AN36" s="77" t="s">
        <v>636</v>
      </c>
      <c r="AO36" s="77" t="s">
        <v>635</v>
      </c>
      <c r="AP36" s="77" t="s">
        <v>634</v>
      </c>
      <c r="AQ36" s="77" t="s">
        <v>633</v>
      </c>
      <c r="AR36" s="77" t="s">
        <v>632</v>
      </c>
      <c r="AS36" s="77" t="s">
        <v>631</v>
      </c>
      <c r="AT36" s="77" t="s">
        <v>630</v>
      </c>
      <c r="AU36" s="77" t="s">
        <v>629</v>
      </c>
      <c r="AV36" s="77" t="s">
        <v>628</v>
      </c>
      <c r="AW36" s="76" t="s">
        <v>627</v>
      </c>
    </row>
    <row r="37" spans="1:49" s="65" customFormat="1" ht="36" customHeight="1" x14ac:dyDescent="0.2">
      <c r="A37" s="85" t="s">
        <v>626</v>
      </c>
      <c r="B37" s="84" t="s">
        <v>1038</v>
      </c>
      <c r="C37" s="83" t="s">
        <v>522</v>
      </c>
      <c r="D37" s="81" t="s">
        <v>68</v>
      </c>
      <c r="E37" s="80"/>
      <c r="F37" s="80"/>
      <c r="G37" s="82"/>
      <c r="H37" s="81"/>
      <c r="I37" s="80"/>
      <c r="J37" s="80"/>
      <c r="K37" s="80"/>
      <c r="L37" s="80"/>
      <c r="M37" s="80"/>
      <c r="N37" s="80"/>
      <c r="O37" s="80"/>
      <c r="P37" s="80"/>
      <c r="Q37" s="80"/>
      <c r="R37" s="80"/>
      <c r="S37" s="80"/>
      <c r="T37" s="80"/>
      <c r="U37" s="80"/>
      <c r="V37" s="80"/>
      <c r="W37" s="80" t="s">
        <v>68</v>
      </c>
      <c r="X37" s="79" t="s">
        <v>68</v>
      </c>
      <c r="Y37" s="81"/>
      <c r="Z37" s="80" t="s">
        <v>68</v>
      </c>
      <c r="AA37" s="80"/>
      <c r="AB37" s="80"/>
      <c r="AC37" s="80"/>
      <c r="AD37" s="80"/>
      <c r="AE37" s="79"/>
      <c r="AF37" s="78" t="s">
        <v>625</v>
      </c>
      <c r="AG37" s="77"/>
      <c r="AH37" s="77"/>
      <c r="AI37" s="77"/>
      <c r="AJ37" s="77" t="s">
        <v>624</v>
      </c>
      <c r="AK37" s="77" t="s">
        <v>623</v>
      </c>
      <c r="AL37" s="77" t="s">
        <v>622</v>
      </c>
      <c r="AM37" s="77" t="s">
        <v>621</v>
      </c>
      <c r="AN37" s="77"/>
      <c r="AO37" s="77" t="s">
        <v>620</v>
      </c>
      <c r="AP37" s="77" t="s">
        <v>619</v>
      </c>
      <c r="AQ37" s="77"/>
      <c r="AR37" s="77"/>
      <c r="AS37" s="77"/>
      <c r="AT37" s="77"/>
      <c r="AU37" s="77"/>
      <c r="AV37" s="77"/>
      <c r="AW37" s="76"/>
    </row>
    <row r="38" spans="1:49" s="65" customFormat="1" ht="36" customHeight="1" x14ac:dyDescent="0.2">
      <c r="A38" s="85" t="s">
        <v>618</v>
      </c>
      <c r="B38" s="84" t="s">
        <v>617</v>
      </c>
      <c r="C38" s="83" t="s">
        <v>69</v>
      </c>
      <c r="D38" s="81" t="s">
        <v>68</v>
      </c>
      <c r="E38" s="80" t="s">
        <v>68</v>
      </c>
      <c r="F38" s="80"/>
      <c r="G38" s="82"/>
      <c r="H38" s="81"/>
      <c r="I38" s="80"/>
      <c r="J38" s="80"/>
      <c r="K38" s="80"/>
      <c r="L38" s="80" t="s">
        <v>68</v>
      </c>
      <c r="M38" s="80"/>
      <c r="N38" s="80"/>
      <c r="O38" s="80" t="s">
        <v>68</v>
      </c>
      <c r="P38" s="80"/>
      <c r="Q38" s="80"/>
      <c r="R38" s="80"/>
      <c r="S38" s="80"/>
      <c r="T38" s="80"/>
      <c r="U38" s="80"/>
      <c r="V38" s="80" t="s">
        <v>68</v>
      </c>
      <c r="W38" s="80" t="s">
        <v>68</v>
      </c>
      <c r="X38" s="79" t="s">
        <v>68</v>
      </c>
      <c r="Y38" s="81" t="s">
        <v>68</v>
      </c>
      <c r="Z38" s="80"/>
      <c r="AA38" s="80"/>
      <c r="AB38" s="80"/>
      <c r="AC38" s="80"/>
      <c r="AD38" s="80"/>
      <c r="AE38" s="79"/>
      <c r="AF38" s="78"/>
      <c r="AG38" s="77"/>
      <c r="AH38" s="77" t="s">
        <v>616</v>
      </c>
      <c r="AI38" s="77"/>
      <c r="AJ38" s="77" t="s">
        <v>615</v>
      </c>
      <c r="AK38" s="77"/>
      <c r="AL38" s="77" t="s">
        <v>614</v>
      </c>
      <c r="AM38" s="77" t="s">
        <v>613</v>
      </c>
      <c r="AN38" s="77"/>
      <c r="AO38" s="77" t="s">
        <v>612</v>
      </c>
      <c r="AP38" s="77" t="s">
        <v>611</v>
      </c>
      <c r="AQ38" s="77" t="s">
        <v>610</v>
      </c>
      <c r="AR38" s="77"/>
      <c r="AS38" s="77"/>
      <c r="AT38" s="77"/>
      <c r="AU38" s="77"/>
      <c r="AV38" s="77"/>
      <c r="AW38" s="76"/>
    </row>
    <row r="39" spans="1:49" s="65" customFormat="1" ht="36" customHeight="1" x14ac:dyDescent="0.2">
      <c r="A39" s="85" t="s">
        <v>609</v>
      </c>
      <c r="B39" s="84" t="s">
        <v>608</v>
      </c>
      <c r="C39" s="83" t="s">
        <v>607</v>
      </c>
      <c r="D39" s="81" t="s">
        <v>68</v>
      </c>
      <c r="E39" s="80" t="s">
        <v>68</v>
      </c>
      <c r="F39" s="80" t="s">
        <v>68</v>
      </c>
      <c r="G39" s="82" t="s">
        <v>68</v>
      </c>
      <c r="H39" s="81"/>
      <c r="I39" s="80"/>
      <c r="J39" s="80"/>
      <c r="K39" s="80"/>
      <c r="L39" s="80"/>
      <c r="M39" s="80"/>
      <c r="N39" s="80"/>
      <c r="O39" s="80"/>
      <c r="P39" s="80"/>
      <c r="Q39" s="80"/>
      <c r="R39" s="80"/>
      <c r="S39" s="80"/>
      <c r="T39" s="80"/>
      <c r="U39" s="80" t="s">
        <v>68</v>
      </c>
      <c r="V39" s="80" t="s">
        <v>68</v>
      </c>
      <c r="W39" s="80" t="s">
        <v>68</v>
      </c>
      <c r="X39" s="79" t="s">
        <v>68</v>
      </c>
      <c r="Y39" s="81" t="s">
        <v>68</v>
      </c>
      <c r="Z39" s="80"/>
      <c r="AA39" s="80"/>
      <c r="AB39" s="80"/>
      <c r="AC39" s="80"/>
      <c r="AD39" s="80"/>
      <c r="AE39" s="79"/>
      <c r="AF39" s="78" t="s">
        <v>118</v>
      </c>
      <c r="AG39" s="77" t="s">
        <v>606</v>
      </c>
      <c r="AH39" s="77" t="s">
        <v>605</v>
      </c>
      <c r="AI39" s="77"/>
      <c r="AJ39" s="77" t="s">
        <v>604</v>
      </c>
      <c r="AK39" s="77"/>
      <c r="AL39" s="77" t="s">
        <v>603</v>
      </c>
      <c r="AM39" s="77" t="s">
        <v>602</v>
      </c>
      <c r="AN39" s="77" t="s">
        <v>601</v>
      </c>
      <c r="AO39" s="77" t="s">
        <v>600</v>
      </c>
      <c r="AP39" s="77" t="s">
        <v>599</v>
      </c>
      <c r="AQ39" s="77"/>
      <c r="AR39" s="77"/>
      <c r="AS39" s="77"/>
      <c r="AT39" s="77"/>
      <c r="AU39" s="77"/>
      <c r="AV39" s="77"/>
      <c r="AW39" s="76"/>
    </row>
    <row r="40" spans="1:49" s="65" customFormat="1" ht="36" customHeight="1" x14ac:dyDescent="0.2">
      <c r="A40" s="85" t="s">
        <v>598</v>
      </c>
      <c r="B40" s="84" t="s">
        <v>597</v>
      </c>
      <c r="C40" s="83" t="s">
        <v>69</v>
      </c>
      <c r="D40" s="81" t="s">
        <v>68</v>
      </c>
      <c r="E40" s="80"/>
      <c r="F40" s="80"/>
      <c r="G40" s="82"/>
      <c r="H40" s="81"/>
      <c r="I40" s="80"/>
      <c r="J40" s="80"/>
      <c r="K40" s="80"/>
      <c r="L40" s="80"/>
      <c r="M40" s="80"/>
      <c r="N40" s="80"/>
      <c r="O40" s="80"/>
      <c r="P40" s="80"/>
      <c r="Q40" s="80"/>
      <c r="R40" s="80"/>
      <c r="S40" s="80"/>
      <c r="T40" s="80"/>
      <c r="U40" s="80"/>
      <c r="V40" s="80"/>
      <c r="W40" s="80"/>
      <c r="X40" s="79" t="s">
        <v>68</v>
      </c>
      <c r="Y40" s="81" t="s">
        <v>68</v>
      </c>
      <c r="Z40" s="80"/>
      <c r="AA40" s="80"/>
      <c r="AB40" s="80"/>
      <c r="AC40" s="80"/>
      <c r="AD40" s="80"/>
      <c r="AE40" s="79"/>
      <c r="AF40" s="78"/>
      <c r="AG40" s="77"/>
      <c r="AH40" s="77"/>
      <c r="AI40" s="77"/>
      <c r="AJ40" s="77" t="s">
        <v>596</v>
      </c>
      <c r="AK40" s="77"/>
      <c r="AL40" s="77" t="s">
        <v>595</v>
      </c>
      <c r="AM40" s="77" t="s">
        <v>594</v>
      </c>
      <c r="AN40" s="77"/>
      <c r="AO40" s="77"/>
      <c r="AP40" s="77"/>
      <c r="AQ40" s="77"/>
      <c r="AR40" s="77"/>
      <c r="AS40" s="77"/>
      <c r="AT40" s="77"/>
      <c r="AU40" s="77"/>
      <c r="AV40" s="77"/>
      <c r="AW40" s="76"/>
    </row>
    <row r="41" spans="1:49" s="65" customFormat="1" ht="36" customHeight="1" x14ac:dyDescent="0.2">
      <c r="A41" s="85" t="s">
        <v>593</v>
      </c>
      <c r="B41" s="84" t="s">
        <v>1039</v>
      </c>
      <c r="C41" s="83" t="s">
        <v>89</v>
      </c>
      <c r="D41" s="81" t="s">
        <v>68</v>
      </c>
      <c r="E41" s="80"/>
      <c r="F41" s="80"/>
      <c r="G41" s="82"/>
      <c r="H41" s="81"/>
      <c r="I41" s="80"/>
      <c r="J41" s="80" t="s">
        <v>68</v>
      </c>
      <c r="K41" s="80"/>
      <c r="L41" s="80" t="s">
        <v>68</v>
      </c>
      <c r="M41" s="80" t="s">
        <v>68</v>
      </c>
      <c r="N41" s="80" t="s">
        <v>68</v>
      </c>
      <c r="O41" s="80" t="s">
        <v>68</v>
      </c>
      <c r="P41" s="80" t="s">
        <v>68</v>
      </c>
      <c r="Q41" s="80"/>
      <c r="R41" s="80"/>
      <c r="S41" s="80"/>
      <c r="T41" s="80"/>
      <c r="U41" s="80"/>
      <c r="V41" s="80" t="s">
        <v>68</v>
      </c>
      <c r="W41" s="80"/>
      <c r="X41" s="79" t="s">
        <v>68</v>
      </c>
      <c r="Y41" s="81" t="s">
        <v>68</v>
      </c>
      <c r="Z41" s="80" t="s">
        <v>68</v>
      </c>
      <c r="AA41" s="80"/>
      <c r="AB41" s="80"/>
      <c r="AC41" s="80"/>
      <c r="AD41" s="80" t="s">
        <v>68</v>
      </c>
      <c r="AE41" s="79"/>
      <c r="AF41" s="78" t="s">
        <v>592</v>
      </c>
      <c r="AG41" s="77" t="s">
        <v>591</v>
      </c>
      <c r="AH41" s="77" t="s">
        <v>590</v>
      </c>
      <c r="AI41" s="77" t="s">
        <v>589</v>
      </c>
      <c r="AJ41" s="77" t="s">
        <v>588</v>
      </c>
      <c r="AK41" s="77" t="s">
        <v>587</v>
      </c>
      <c r="AL41" s="77" t="s">
        <v>586</v>
      </c>
      <c r="AM41" s="77" t="s">
        <v>585</v>
      </c>
      <c r="AN41" s="77"/>
      <c r="AO41" s="77" t="s">
        <v>584</v>
      </c>
      <c r="AP41" s="77" t="s">
        <v>583</v>
      </c>
      <c r="AQ41" s="77" t="s">
        <v>582</v>
      </c>
      <c r="AR41" s="77" t="s">
        <v>581</v>
      </c>
      <c r="AS41" s="77" t="s">
        <v>580</v>
      </c>
      <c r="AT41" s="77" t="s">
        <v>579</v>
      </c>
      <c r="AU41" s="77" t="s">
        <v>578</v>
      </c>
      <c r="AV41" s="77" t="s">
        <v>577</v>
      </c>
      <c r="AW41" s="76"/>
    </row>
    <row r="42" spans="1:49" s="65" customFormat="1" ht="36" customHeight="1" x14ac:dyDescent="0.2">
      <c r="A42" s="85" t="s">
        <v>576</v>
      </c>
      <c r="B42" s="84" t="s">
        <v>1040</v>
      </c>
      <c r="C42" s="83" t="s">
        <v>522</v>
      </c>
      <c r="D42" s="81" t="s">
        <v>68</v>
      </c>
      <c r="E42" s="80"/>
      <c r="F42" s="80"/>
      <c r="G42" s="82"/>
      <c r="H42" s="81"/>
      <c r="I42" s="80" t="s">
        <v>68</v>
      </c>
      <c r="J42" s="80" t="s">
        <v>68</v>
      </c>
      <c r="K42" s="80"/>
      <c r="L42" s="80" t="s">
        <v>68</v>
      </c>
      <c r="M42" s="80" t="s">
        <v>68</v>
      </c>
      <c r="N42" s="80" t="s">
        <v>68</v>
      </c>
      <c r="O42" s="80" t="s">
        <v>68</v>
      </c>
      <c r="P42" s="80" t="s">
        <v>68</v>
      </c>
      <c r="Q42" s="80"/>
      <c r="R42" s="80"/>
      <c r="S42" s="80"/>
      <c r="T42" s="80"/>
      <c r="U42" s="80"/>
      <c r="V42" s="80"/>
      <c r="W42" s="80"/>
      <c r="X42" s="79" t="s">
        <v>68</v>
      </c>
      <c r="Y42" s="81"/>
      <c r="Z42" s="80" t="s">
        <v>68</v>
      </c>
      <c r="AA42" s="80"/>
      <c r="AB42" s="80"/>
      <c r="AC42" s="80"/>
      <c r="AD42" s="80"/>
      <c r="AE42" s="79"/>
      <c r="AF42" s="78" t="s">
        <v>575</v>
      </c>
      <c r="AG42" s="77"/>
      <c r="AH42" s="77" t="s">
        <v>574</v>
      </c>
      <c r="AI42" s="77"/>
      <c r="AJ42" s="77" t="s">
        <v>573</v>
      </c>
      <c r="AK42" s="77" t="s">
        <v>572</v>
      </c>
      <c r="AL42" s="77" t="s">
        <v>571</v>
      </c>
      <c r="AM42" s="77" t="s">
        <v>570</v>
      </c>
      <c r="AN42" s="77"/>
      <c r="AO42" s="77" t="s">
        <v>569</v>
      </c>
      <c r="AP42" s="77" t="s">
        <v>568</v>
      </c>
      <c r="AQ42" s="77" t="s">
        <v>567</v>
      </c>
      <c r="AR42" s="77"/>
      <c r="AS42" s="77"/>
      <c r="AT42" s="77"/>
      <c r="AU42" s="77"/>
      <c r="AV42" s="77"/>
      <c r="AW42" s="76"/>
    </row>
    <row r="43" spans="1:49" s="65" customFormat="1" ht="36" customHeight="1" x14ac:dyDescent="0.2">
      <c r="A43" s="85" t="s">
        <v>566</v>
      </c>
      <c r="B43" s="84" t="s">
        <v>1041</v>
      </c>
      <c r="C43" s="83" t="s">
        <v>89</v>
      </c>
      <c r="D43" s="81" t="s">
        <v>68</v>
      </c>
      <c r="E43" s="80" t="s">
        <v>68</v>
      </c>
      <c r="F43" s="80"/>
      <c r="G43" s="82"/>
      <c r="H43" s="81" t="s">
        <v>68</v>
      </c>
      <c r="I43" s="80"/>
      <c r="J43" s="80"/>
      <c r="K43" s="80"/>
      <c r="L43" s="80" t="s">
        <v>68</v>
      </c>
      <c r="M43" s="80"/>
      <c r="N43" s="80"/>
      <c r="O43" s="80"/>
      <c r="P43" s="80"/>
      <c r="Q43" s="80"/>
      <c r="R43" s="80" t="s">
        <v>68</v>
      </c>
      <c r="S43" s="80"/>
      <c r="T43" s="80"/>
      <c r="U43" s="80"/>
      <c r="V43" s="80"/>
      <c r="W43" s="80"/>
      <c r="X43" s="79"/>
      <c r="Y43" s="81"/>
      <c r="Z43" s="80" t="s">
        <v>68</v>
      </c>
      <c r="AA43" s="80"/>
      <c r="AB43" s="80"/>
      <c r="AC43" s="80"/>
      <c r="AD43" s="80"/>
      <c r="AE43" s="79"/>
      <c r="AF43" s="78" t="s">
        <v>565</v>
      </c>
      <c r="AG43" s="77"/>
      <c r="AH43" s="77"/>
      <c r="AI43" s="77"/>
      <c r="AJ43" s="77" t="s">
        <v>564</v>
      </c>
      <c r="AK43" s="77"/>
      <c r="AL43" s="77" t="s">
        <v>563</v>
      </c>
      <c r="AM43" s="77" t="s">
        <v>562</v>
      </c>
      <c r="AN43" s="77"/>
      <c r="AO43" s="77" t="s">
        <v>561</v>
      </c>
      <c r="AP43" s="77" t="s">
        <v>560</v>
      </c>
      <c r="AQ43" s="77"/>
      <c r="AR43" s="77"/>
      <c r="AS43" s="77"/>
      <c r="AT43" s="77"/>
      <c r="AU43" s="77"/>
      <c r="AV43" s="77"/>
      <c r="AW43" s="76"/>
    </row>
    <row r="44" spans="1:49" s="65" customFormat="1" ht="36" customHeight="1" x14ac:dyDescent="0.2">
      <c r="A44" s="85" t="s">
        <v>559</v>
      </c>
      <c r="B44" s="84" t="s">
        <v>1042</v>
      </c>
      <c r="C44" s="83" t="s">
        <v>119</v>
      </c>
      <c r="D44" s="81" t="s">
        <v>68</v>
      </c>
      <c r="E44" s="80"/>
      <c r="F44" s="80"/>
      <c r="G44" s="82"/>
      <c r="H44" s="81"/>
      <c r="I44" s="80"/>
      <c r="J44" s="80"/>
      <c r="K44" s="80"/>
      <c r="L44" s="80"/>
      <c r="M44" s="80"/>
      <c r="N44" s="80"/>
      <c r="O44" s="80"/>
      <c r="P44" s="80"/>
      <c r="Q44" s="80"/>
      <c r="R44" s="80"/>
      <c r="S44" s="80"/>
      <c r="T44" s="80"/>
      <c r="U44" s="80"/>
      <c r="V44" s="80"/>
      <c r="W44" s="80" t="s">
        <v>68</v>
      </c>
      <c r="X44" s="79" t="s">
        <v>68</v>
      </c>
      <c r="Y44" s="81" t="s">
        <v>68</v>
      </c>
      <c r="Z44" s="80"/>
      <c r="AA44" s="80"/>
      <c r="AB44" s="80"/>
      <c r="AC44" s="80"/>
      <c r="AD44" s="80"/>
      <c r="AE44" s="79"/>
      <c r="AF44" s="78" t="s">
        <v>558</v>
      </c>
      <c r="AG44" s="77"/>
      <c r="AH44" s="77"/>
      <c r="AI44" s="77"/>
      <c r="AJ44" s="77" t="s">
        <v>557</v>
      </c>
      <c r="AK44" s="77"/>
      <c r="AL44" s="77" t="s">
        <v>556</v>
      </c>
      <c r="AM44" s="77" t="s">
        <v>555</v>
      </c>
      <c r="AN44" s="77"/>
      <c r="AO44" s="77"/>
      <c r="AP44" s="77"/>
      <c r="AQ44" s="77"/>
      <c r="AR44" s="77"/>
      <c r="AS44" s="77"/>
      <c r="AT44" s="77"/>
      <c r="AU44" s="77"/>
      <c r="AV44" s="77"/>
      <c r="AW44" s="76"/>
    </row>
    <row r="45" spans="1:49" s="65" customFormat="1" ht="36" customHeight="1" x14ac:dyDescent="0.2">
      <c r="A45" s="85" t="s">
        <v>554</v>
      </c>
      <c r="B45" s="84" t="s">
        <v>1043</v>
      </c>
      <c r="C45" s="83" t="s">
        <v>89</v>
      </c>
      <c r="D45" s="81" t="s">
        <v>68</v>
      </c>
      <c r="E45" s="80"/>
      <c r="F45" s="80"/>
      <c r="G45" s="82"/>
      <c r="H45" s="81"/>
      <c r="I45" s="80"/>
      <c r="J45" s="80"/>
      <c r="K45" s="80" t="s">
        <v>68</v>
      </c>
      <c r="L45" s="80" t="s">
        <v>68</v>
      </c>
      <c r="M45" s="80"/>
      <c r="N45" s="80" t="s">
        <v>68</v>
      </c>
      <c r="O45" s="80" t="s">
        <v>68</v>
      </c>
      <c r="P45" s="80"/>
      <c r="Q45" s="80"/>
      <c r="R45" s="80"/>
      <c r="S45" s="80"/>
      <c r="T45" s="80"/>
      <c r="U45" s="80"/>
      <c r="V45" s="80"/>
      <c r="W45" s="80"/>
      <c r="X45" s="79" t="s">
        <v>68</v>
      </c>
      <c r="Y45" s="81" t="s">
        <v>68</v>
      </c>
      <c r="Z45" s="80"/>
      <c r="AA45" s="80"/>
      <c r="AB45" s="80"/>
      <c r="AC45" s="80"/>
      <c r="AD45" s="80"/>
      <c r="AE45" s="79"/>
      <c r="AF45" s="78" t="s">
        <v>193</v>
      </c>
      <c r="AG45" s="77" t="s">
        <v>553</v>
      </c>
      <c r="AH45" s="77" t="s">
        <v>552</v>
      </c>
      <c r="AI45" s="77"/>
      <c r="AJ45" s="77" t="s">
        <v>551</v>
      </c>
      <c r="AK45" s="77" t="s">
        <v>550</v>
      </c>
      <c r="AL45" s="77" t="s">
        <v>549</v>
      </c>
      <c r="AM45" s="77" t="s">
        <v>548</v>
      </c>
      <c r="AN45" s="77" t="s">
        <v>547</v>
      </c>
      <c r="AO45" s="77" t="s">
        <v>546</v>
      </c>
      <c r="AP45" s="77" t="s">
        <v>545</v>
      </c>
      <c r="AQ45" s="77" t="s">
        <v>544</v>
      </c>
      <c r="AR45" s="77" t="s">
        <v>543</v>
      </c>
      <c r="AS45" s="77" t="s">
        <v>542</v>
      </c>
      <c r="AT45" s="77" t="s">
        <v>541</v>
      </c>
      <c r="AU45" s="77"/>
      <c r="AV45" s="77"/>
      <c r="AW45" s="76"/>
    </row>
    <row r="46" spans="1:49" s="65" customFormat="1" ht="36" customHeight="1" x14ac:dyDescent="0.2">
      <c r="A46" s="85" t="s">
        <v>540</v>
      </c>
      <c r="B46" s="84" t="s">
        <v>539</v>
      </c>
      <c r="C46" s="83" t="s">
        <v>119</v>
      </c>
      <c r="D46" s="81"/>
      <c r="E46" s="80"/>
      <c r="F46" s="80" t="s">
        <v>68</v>
      </c>
      <c r="G46" s="82"/>
      <c r="H46" s="81"/>
      <c r="I46" s="80"/>
      <c r="J46" s="80"/>
      <c r="K46" s="80"/>
      <c r="L46" s="80"/>
      <c r="M46" s="80"/>
      <c r="N46" s="80"/>
      <c r="O46" s="80"/>
      <c r="P46" s="80"/>
      <c r="Q46" s="80"/>
      <c r="R46" s="80"/>
      <c r="S46" s="80"/>
      <c r="T46" s="80"/>
      <c r="U46" s="80"/>
      <c r="V46" s="80"/>
      <c r="W46" s="80" t="s">
        <v>68</v>
      </c>
      <c r="X46" s="79"/>
      <c r="Y46" s="81" t="s">
        <v>68</v>
      </c>
      <c r="Z46" s="80"/>
      <c r="AA46" s="80"/>
      <c r="AB46" s="80"/>
      <c r="AC46" s="80"/>
      <c r="AD46" s="80"/>
      <c r="AE46" s="79"/>
      <c r="AF46" s="78" t="s">
        <v>447</v>
      </c>
      <c r="AG46" s="77"/>
      <c r="AH46" s="77"/>
      <c r="AI46" s="77"/>
      <c r="AJ46" s="77" t="s">
        <v>538</v>
      </c>
      <c r="AK46" s="77"/>
      <c r="AL46" s="77" t="s">
        <v>537</v>
      </c>
      <c r="AM46" s="77" t="s">
        <v>536</v>
      </c>
      <c r="AN46" s="77"/>
      <c r="AO46" s="77"/>
      <c r="AP46" s="77"/>
      <c r="AQ46" s="77"/>
      <c r="AR46" s="77"/>
      <c r="AS46" s="77"/>
      <c r="AT46" s="77"/>
      <c r="AU46" s="77"/>
      <c r="AV46" s="77"/>
      <c r="AW46" s="76"/>
    </row>
    <row r="47" spans="1:49" s="65" customFormat="1" ht="36" customHeight="1" x14ac:dyDescent="0.2">
      <c r="A47" s="85" t="s">
        <v>535</v>
      </c>
      <c r="B47" s="84" t="s">
        <v>1044</v>
      </c>
      <c r="C47" s="83" t="s">
        <v>119</v>
      </c>
      <c r="D47" s="81"/>
      <c r="E47" s="80" t="s">
        <v>68</v>
      </c>
      <c r="F47" s="80" t="s">
        <v>68</v>
      </c>
      <c r="G47" s="82"/>
      <c r="H47" s="81"/>
      <c r="I47" s="80"/>
      <c r="J47" s="80"/>
      <c r="K47" s="80"/>
      <c r="L47" s="80"/>
      <c r="M47" s="80"/>
      <c r="N47" s="80"/>
      <c r="O47" s="80"/>
      <c r="P47" s="80"/>
      <c r="Q47" s="80"/>
      <c r="R47" s="80" t="s">
        <v>68</v>
      </c>
      <c r="S47" s="80" t="s">
        <v>68</v>
      </c>
      <c r="T47" s="80"/>
      <c r="U47" s="80"/>
      <c r="V47" s="80" t="s">
        <v>68</v>
      </c>
      <c r="W47" s="80"/>
      <c r="X47" s="79"/>
      <c r="Y47" s="81" t="s">
        <v>68</v>
      </c>
      <c r="Z47" s="80"/>
      <c r="AA47" s="80"/>
      <c r="AB47" s="80"/>
      <c r="AC47" s="80"/>
      <c r="AD47" s="80"/>
      <c r="AE47" s="79"/>
      <c r="AF47" s="78" t="s">
        <v>534</v>
      </c>
      <c r="AG47" s="77"/>
      <c r="AH47" s="77"/>
      <c r="AI47" s="77"/>
      <c r="AJ47" s="77" t="s">
        <v>533</v>
      </c>
      <c r="AK47" s="77"/>
      <c r="AL47" s="77" t="s">
        <v>532</v>
      </c>
      <c r="AM47" s="77" t="s">
        <v>531</v>
      </c>
      <c r="AN47" s="77"/>
      <c r="AO47" s="77"/>
      <c r="AP47" s="77"/>
      <c r="AQ47" s="77"/>
      <c r="AR47" s="77"/>
      <c r="AS47" s="77"/>
      <c r="AT47" s="77"/>
      <c r="AU47" s="77"/>
      <c r="AV47" s="77"/>
      <c r="AW47" s="76"/>
    </row>
    <row r="48" spans="1:49" s="65" customFormat="1" ht="36" customHeight="1" x14ac:dyDescent="0.2">
      <c r="A48" s="85" t="s">
        <v>530</v>
      </c>
      <c r="B48" s="84" t="s">
        <v>1045</v>
      </c>
      <c r="C48" s="83" t="s">
        <v>69</v>
      </c>
      <c r="D48" s="81" t="s">
        <v>68</v>
      </c>
      <c r="E48" s="80" t="s">
        <v>68</v>
      </c>
      <c r="F48" s="80" t="s">
        <v>68</v>
      </c>
      <c r="G48" s="82"/>
      <c r="H48" s="81"/>
      <c r="I48" s="80"/>
      <c r="J48" s="80"/>
      <c r="K48" s="80"/>
      <c r="L48" s="80"/>
      <c r="M48" s="80" t="s">
        <v>68</v>
      </c>
      <c r="N48" s="80"/>
      <c r="O48" s="80"/>
      <c r="P48" s="80"/>
      <c r="Q48" s="80"/>
      <c r="R48" s="80"/>
      <c r="S48" s="80"/>
      <c r="T48" s="80"/>
      <c r="U48" s="80"/>
      <c r="V48" s="80" t="s">
        <v>68</v>
      </c>
      <c r="W48" s="80" t="s">
        <v>68</v>
      </c>
      <c r="X48" s="79" t="s">
        <v>68</v>
      </c>
      <c r="Y48" s="81" t="s">
        <v>68</v>
      </c>
      <c r="Z48" s="80"/>
      <c r="AA48" s="80"/>
      <c r="AB48" s="80"/>
      <c r="AC48" s="80"/>
      <c r="AD48" s="80"/>
      <c r="AE48" s="79"/>
      <c r="AF48" s="78"/>
      <c r="AG48" s="77"/>
      <c r="AH48" s="77"/>
      <c r="AI48" s="77"/>
      <c r="AJ48" s="77" t="s">
        <v>529</v>
      </c>
      <c r="AK48" s="77"/>
      <c r="AL48" s="77" t="s">
        <v>528</v>
      </c>
      <c r="AM48" s="77" t="s">
        <v>527</v>
      </c>
      <c r="AN48" s="77"/>
      <c r="AO48" s="77" t="s">
        <v>526</v>
      </c>
      <c r="AP48" s="77" t="s">
        <v>525</v>
      </c>
      <c r="AQ48" s="77" t="s">
        <v>524</v>
      </c>
      <c r="AR48" s="77"/>
      <c r="AS48" s="77"/>
      <c r="AT48" s="77"/>
      <c r="AU48" s="77"/>
      <c r="AV48" s="77"/>
      <c r="AW48" s="76"/>
    </row>
    <row r="49" spans="1:49" s="65" customFormat="1" ht="36" customHeight="1" x14ac:dyDescent="0.2">
      <c r="A49" s="85" t="s">
        <v>523</v>
      </c>
      <c r="B49" s="84" t="s">
        <v>1046</v>
      </c>
      <c r="C49" s="83" t="s">
        <v>522</v>
      </c>
      <c r="D49" s="81" t="s">
        <v>68</v>
      </c>
      <c r="E49" s="80" t="s">
        <v>68</v>
      </c>
      <c r="F49" s="80"/>
      <c r="G49" s="82"/>
      <c r="H49" s="81" t="s">
        <v>68</v>
      </c>
      <c r="I49" s="80" t="s">
        <v>68</v>
      </c>
      <c r="J49" s="80"/>
      <c r="K49" s="80" t="s">
        <v>68</v>
      </c>
      <c r="L49" s="80" t="s">
        <v>68</v>
      </c>
      <c r="M49" s="80"/>
      <c r="N49" s="80"/>
      <c r="O49" s="80" t="s">
        <v>68</v>
      </c>
      <c r="P49" s="80" t="s">
        <v>68</v>
      </c>
      <c r="Q49" s="80"/>
      <c r="R49" s="80"/>
      <c r="S49" s="80" t="s">
        <v>68</v>
      </c>
      <c r="T49" s="80"/>
      <c r="U49" s="80"/>
      <c r="V49" s="80" t="s">
        <v>68</v>
      </c>
      <c r="W49" s="80"/>
      <c r="X49" s="79" t="s">
        <v>68</v>
      </c>
      <c r="Y49" s="81" t="s">
        <v>68</v>
      </c>
      <c r="Z49" s="80"/>
      <c r="AA49" s="80"/>
      <c r="AB49" s="80"/>
      <c r="AC49" s="80"/>
      <c r="AD49" s="80" t="s">
        <v>68</v>
      </c>
      <c r="AE49" s="79"/>
      <c r="AF49" s="78" t="s">
        <v>521</v>
      </c>
      <c r="AG49" s="77"/>
      <c r="AH49" s="77" t="s">
        <v>520</v>
      </c>
      <c r="AI49" s="77" t="s">
        <v>519</v>
      </c>
      <c r="AJ49" s="77" t="s">
        <v>518</v>
      </c>
      <c r="AK49" s="77" t="s">
        <v>517</v>
      </c>
      <c r="AL49" s="77" t="s">
        <v>516</v>
      </c>
      <c r="AM49" s="77" t="s">
        <v>515</v>
      </c>
      <c r="AN49" s="77" t="s">
        <v>514</v>
      </c>
      <c r="AO49" s="77" t="s">
        <v>513</v>
      </c>
      <c r="AP49" s="77" t="s">
        <v>512</v>
      </c>
      <c r="AQ49" s="77" t="s">
        <v>511</v>
      </c>
      <c r="AR49" s="77"/>
      <c r="AS49" s="77"/>
      <c r="AT49" s="77"/>
      <c r="AU49" s="77"/>
      <c r="AV49" s="77"/>
      <c r="AW49" s="76"/>
    </row>
    <row r="50" spans="1:49" s="65" customFormat="1" ht="36" customHeight="1" x14ac:dyDescent="0.2">
      <c r="A50" s="85" t="s">
        <v>510</v>
      </c>
      <c r="B50" s="84" t="s">
        <v>509</v>
      </c>
      <c r="C50" s="83" t="s">
        <v>508</v>
      </c>
      <c r="D50" s="81"/>
      <c r="E50" s="80"/>
      <c r="F50" s="80" t="s">
        <v>68</v>
      </c>
      <c r="G50" s="82"/>
      <c r="H50" s="81"/>
      <c r="I50" s="80"/>
      <c r="J50" s="80"/>
      <c r="K50" s="80"/>
      <c r="L50" s="80"/>
      <c r="M50" s="80"/>
      <c r="N50" s="80"/>
      <c r="O50" s="80"/>
      <c r="P50" s="80"/>
      <c r="Q50" s="80"/>
      <c r="R50" s="80" t="s">
        <v>68</v>
      </c>
      <c r="S50" s="80" t="s">
        <v>68</v>
      </c>
      <c r="T50" s="80"/>
      <c r="U50" s="80"/>
      <c r="V50" s="80" t="s">
        <v>68</v>
      </c>
      <c r="W50" s="80" t="s">
        <v>68</v>
      </c>
      <c r="X50" s="79"/>
      <c r="Y50" s="81"/>
      <c r="Z50" s="80"/>
      <c r="AA50" s="80"/>
      <c r="AB50" s="80"/>
      <c r="AC50" s="80"/>
      <c r="AD50" s="80"/>
      <c r="AE50" s="79" t="s">
        <v>68</v>
      </c>
      <c r="AF50" s="78" t="s">
        <v>507</v>
      </c>
      <c r="AG50" s="77"/>
      <c r="AH50" s="77"/>
      <c r="AI50" s="77"/>
      <c r="AJ50" s="77" t="s">
        <v>506</v>
      </c>
      <c r="AK50" s="77" t="s">
        <v>505</v>
      </c>
      <c r="AL50" s="77" t="s">
        <v>504</v>
      </c>
      <c r="AM50" s="77" t="s">
        <v>503</v>
      </c>
      <c r="AN50" s="77" t="s">
        <v>502</v>
      </c>
      <c r="AO50" s="77"/>
      <c r="AP50" s="77"/>
      <c r="AQ50" s="77"/>
      <c r="AR50" s="77"/>
      <c r="AS50" s="77"/>
      <c r="AT50" s="77"/>
      <c r="AU50" s="77"/>
      <c r="AV50" s="77"/>
      <c r="AW50" s="76"/>
    </row>
    <row r="51" spans="1:49" s="65" customFormat="1" ht="36" customHeight="1" x14ac:dyDescent="0.2">
      <c r="A51" s="85" t="s">
        <v>501</v>
      </c>
      <c r="B51" s="84" t="s">
        <v>501</v>
      </c>
      <c r="C51" s="83" t="s">
        <v>69</v>
      </c>
      <c r="D51" s="81" t="s">
        <v>68</v>
      </c>
      <c r="E51" s="80" t="s">
        <v>68</v>
      </c>
      <c r="F51" s="80"/>
      <c r="G51" s="82"/>
      <c r="H51" s="81"/>
      <c r="I51" s="80"/>
      <c r="J51" s="80"/>
      <c r="K51" s="80"/>
      <c r="L51" s="80"/>
      <c r="M51" s="80"/>
      <c r="N51" s="80"/>
      <c r="O51" s="80"/>
      <c r="P51" s="80"/>
      <c r="Q51" s="80"/>
      <c r="R51" s="80"/>
      <c r="S51" s="80"/>
      <c r="T51" s="80"/>
      <c r="U51" s="80"/>
      <c r="V51" s="80" t="s">
        <v>68</v>
      </c>
      <c r="W51" s="80"/>
      <c r="X51" s="79" t="s">
        <v>68</v>
      </c>
      <c r="Y51" s="81" t="s">
        <v>68</v>
      </c>
      <c r="Z51" s="80"/>
      <c r="AA51" s="80"/>
      <c r="AB51" s="80"/>
      <c r="AC51" s="80"/>
      <c r="AD51" s="80"/>
      <c r="AE51" s="79" t="s">
        <v>68</v>
      </c>
      <c r="AF51" s="78"/>
      <c r="AG51" s="77"/>
      <c r="AH51" s="77"/>
      <c r="AI51" s="77"/>
      <c r="AJ51" s="77" t="s">
        <v>500</v>
      </c>
      <c r="AK51" s="77" t="s">
        <v>499</v>
      </c>
      <c r="AL51" s="77" t="s">
        <v>498</v>
      </c>
      <c r="AM51" s="77" t="s">
        <v>497</v>
      </c>
      <c r="AN51" s="77"/>
      <c r="AO51" s="77"/>
      <c r="AP51" s="77" t="s">
        <v>496</v>
      </c>
      <c r="AQ51" s="77" t="s">
        <v>495</v>
      </c>
      <c r="AR51" s="77"/>
      <c r="AS51" s="77"/>
      <c r="AT51" s="77"/>
      <c r="AU51" s="77"/>
      <c r="AV51" s="77"/>
      <c r="AW51" s="76"/>
    </row>
    <row r="52" spans="1:49" s="65" customFormat="1" ht="36" customHeight="1" x14ac:dyDescent="0.2">
      <c r="A52" s="85" t="s">
        <v>494</v>
      </c>
      <c r="B52" s="84" t="s">
        <v>1047</v>
      </c>
      <c r="C52" s="83" t="s">
        <v>89</v>
      </c>
      <c r="D52" s="81" t="s">
        <v>68</v>
      </c>
      <c r="E52" s="80" t="s">
        <v>68</v>
      </c>
      <c r="F52" s="80"/>
      <c r="G52" s="82"/>
      <c r="H52" s="81"/>
      <c r="I52" s="80"/>
      <c r="J52" s="80"/>
      <c r="K52" s="80"/>
      <c r="L52" s="80" t="s">
        <v>68</v>
      </c>
      <c r="M52" s="80" t="s">
        <v>68</v>
      </c>
      <c r="N52" s="80" t="s">
        <v>68</v>
      </c>
      <c r="O52" s="80" t="s">
        <v>68</v>
      </c>
      <c r="P52" s="80" t="s">
        <v>68</v>
      </c>
      <c r="Q52" s="80"/>
      <c r="R52" s="80"/>
      <c r="S52" s="80"/>
      <c r="T52" s="80"/>
      <c r="U52" s="80"/>
      <c r="V52" s="80" t="s">
        <v>68</v>
      </c>
      <c r="W52" s="80"/>
      <c r="X52" s="79" t="s">
        <v>68</v>
      </c>
      <c r="Y52" s="81" t="s">
        <v>68</v>
      </c>
      <c r="Z52" s="80"/>
      <c r="AA52" s="80"/>
      <c r="AB52" s="80"/>
      <c r="AC52" s="80"/>
      <c r="AD52" s="80"/>
      <c r="AE52" s="79"/>
      <c r="AF52" s="78" t="s">
        <v>493</v>
      </c>
      <c r="AG52" s="77"/>
      <c r="AH52" s="77"/>
      <c r="AI52" s="77"/>
      <c r="AJ52" s="77" t="s">
        <v>492</v>
      </c>
      <c r="AK52" s="77"/>
      <c r="AL52" s="77" t="s">
        <v>491</v>
      </c>
      <c r="AM52" s="77" t="s">
        <v>490</v>
      </c>
      <c r="AN52" s="77"/>
      <c r="AO52" s="77" t="s">
        <v>489</v>
      </c>
      <c r="AP52" s="77" t="s">
        <v>488</v>
      </c>
      <c r="AQ52" s="77" t="s">
        <v>487</v>
      </c>
      <c r="AR52" s="77"/>
      <c r="AS52" s="77"/>
      <c r="AT52" s="77"/>
      <c r="AU52" s="77"/>
      <c r="AV52" s="77"/>
      <c r="AW52" s="76"/>
    </row>
    <row r="53" spans="1:49" s="65" customFormat="1" ht="36" customHeight="1" x14ac:dyDescent="0.2">
      <c r="A53" s="85" t="s">
        <v>486</v>
      </c>
      <c r="B53" s="84" t="s">
        <v>1048</v>
      </c>
      <c r="C53" s="83" t="s">
        <v>89</v>
      </c>
      <c r="D53" s="81" t="s">
        <v>68</v>
      </c>
      <c r="E53" s="80" t="s">
        <v>68</v>
      </c>
      <c r="F53" s="80" t="s">
        <v>68</v>
      </c>
      <c r="G53" s="82"/>
      <c r="H53" s="81"/>
      <c r="I53" s="80"/>
      <c r="J53" s="80"/>
      <c r="K53" s="80" t="s">
        <v>68</v>
      </c>
      <c r="L53" s="80"/>
      <c r="M53" s="80"/>
      <c r="N53" s="80"/>
      <c r="O53" s="80"/>
      <c r="P53" s="80"/>
      <c r="Q53" s="80" t="s">
        <v>68</v>
      </c>
      <c r="R53" s="80" t="s">
        <v>68</v>
      </c>
      <c r="S53" s="80"/>
      <c r="T53" s="80"/>
      <c r="U53" s="80"/>
      <c r="V53" s="80"/>
      <c r="W53" s="80"/>
      <c r="X53" s="79"/>
      <c r="Y53" s="81" t="s">
        <v>68</v>
      </c>
      <c r="Z53" s="80"/>
      <c r="AA53" s="80"/>
      <c r="AB53" s="80"/>
      <c r="AC53" s="80"/>
      <c r="AD53" s="80"/>
      <c r="AE53" s="79"/>
      <c r="AF53" s="78" t="s">
        <v>485</v>
      </c>
      <c r="AG53" s="77"/>
      <c r="AH53" s="77"/>
      <c r="AI53" s="77"/>
      <c r="AJ53" s="77" t="s">
        <v>484</v>
      </c>
      <c r="AK53" s="77"/>
      <c r="AL53" s="77" t="s">
        <v>483</v>
      </c>
      <c r="AM53" s="77" t="s">
        <v>482</v>
      </c>
      <c r="AN53" s="77"/>
      <c r="AO53" s="77"/>
      <c r="AP53" s="77"/>
      <c r="AQ53" s="77"/>
      <c r="AR53" s="77"/>
      <c r="AS53" s="77"/>
      <c r="AT53" s="77"/>
      <c r="AU53" s="77"/>
      <c r="AV53" s="77"/>
      <c r="AW53" s="76"/>
    </row>
    <row r="54" spans="1:49" s="65" customFormat="1" ht="36" customHeight="1" x14ac:dyDescent="0.2">
      <c r="A54" s="85" t="s">
        <v>481</v>
      </c>
      <c r="B54" s="84" t="s">
        <v>1049</v>
      </c>
      <c r="C54" s="83" t="s">
        <v>89</v>
      </c>
      <c r="D54" s="81" t="s">
        <v>68</v>
      </c>
      <c r="E54" s="80"/>
      <c r="F54" s="80"/>
      <c r="G54" s="82"/>
      <c r="H54" s="81" t="s">
        <v>68</v>
      </c>
      <c r="I54" s="80"/>
      <c r="J54" s="80"/>
      <c r="K54" s="80"/>
      <c r="L54" s="80" t="s">
        <v>68</v>
      </c>
      <c r="M54" s="80"/>
      <c r="N54" s="80"/>
      <c r="O54" s="80"/>
      <c r="P54" s="80"/>
      <c r="Q54" s="80"/>
      <c r="R54" s="80"/>
      <c r="S54" s="80"/>
      <c r="T54" s="80"/>
      <c r="U54" s="80"/>
      <c r="V54" s="80"/>
      <c r="W54" s="80"/>
      <c r="X54" s="79"/>
      <c r="Y54" s="81" t="s">
        <v>68</v>
      </c>
      <c r="Z54" s="80"/>
      <c r="AA54" s="80"/>
      <c r="AB54" s="80"/>
      <c r="AC54" s="80"/>
      <c r="AD54" s="80"/>
      <c r="AE54" s="79"/>
      <c r="AF54" s="78" t="s">
        <v>480</v>
      </c>
      <c r="AG54" s="77"/>
      <c r="AH54" s="77" t="s">
        <v>479</v>
      </c>
      <c r="AI54" s="77"/>
      <c r="AJ54" s="77" t="s">
        <v>478</v>
      </c>
      <c r="AK54" s="77"/>
      <c r="AL54" s="77" t="s">
        <v>477</v>
      </c>
      <c r="AM54" s="77" t="s">
        <v>476</v>
      </c>
      <c r="AN54" s="77"/>
      <c r="AO54" s="77" t="s">
        <v>475</v>
      </c>
      <c r="AP54" s="77" t="s">
        <v>427</v>
      </c>
      <c r="AQ54" s="77" t="s">
        <v>474</v>
      </c>
      <c r="AR54" s="77" t="s">
        <v>473</v>
      </c>
      <c r="AS54" s="77" t="s">
        <v>472</v>
      </c>
      <c r="AT54" s="77" t="s">
        <v>471</v>
      </c>
      <c r="AU54" s="77"/>
      <c r="AV54" s="77"/>
      <c r="AW54" s="76"/>
    </row>
    <row r="55" spans="1:49" s="65" customFormat="1" ht="36" customHeight="1" x14ac:dyDescent="0.2">
      <c r="A55" s="85" t="s">
        <v>470</v>
      </c>
      <c r="B55" s="84" t="s">
        <v>1050</v>
      </c>
      <c r="C55" s="83" t="s">
        <v>89</v>
      </c>
      <c r="D55" s="81" t="s">
        <v>68</v>
      </c>
      <c r="E55" s="80"/>
      <c r="F55" s="80"/>
      <c r="G55" s="82"/>
      <c r="H55" s="81"/>
      <c r="I55" s="80"/>
      <c r="J55" s="80"/>
      <c r="K55" s="80"/>
      <c r="L55" s="80" t="s">
        <v>68</v>
      </c>
      <c r="M55" s="80"/>
      <c r="N55" s="80"/>
      <c r="O55" s="80" t="s">
        <v>68</v>
      </c>
      <c r="P55" s="80"/>
      <c r="Q55" s="80"/>
      <c r="R55" s="80"/>
      <c r="S55" s="80"/>
      <c r="T55" s="80"/>
      <c r="U55" s="80"/>
      <c r="V55" s="80"/>
      <c r="W55" s="80"/>
      <c r="X55" s="79"/>
      <c r="Y55" s="81"/>
      <c r="Z55" s="80" t="s">
        <v>68</v>
      </c>
      <c r="AA55" s="80"/>
      <c r="AB55" s="80"/>
      <c r="AC55" s="80"/>
      <c r="AD55" s="80"/>
      <c r="AE55" s="79"/>
      <c r="AF55" s="78" t="s">
        <v>469</v>
      </c>
      <c r="AG55" s="77"/>
      <c r="AH55" s="77" t="s">
        <v>468</v>
      </c>
      <c r="AI55" s="77"/>
      <c r="AJ55" s="77" t="s">
        <v>467</v>
      </c>
      <c r="AK55" s="77" t="s">
        <v>466</v>
      </c>
      <c r="AL55" s="77" t="s">
        <v>465</v>
      </c>
      <c r="AM55" s="77" t="s">
        <v>464</v>
      </c>
      <c r="AN55" s="77" t="s">
        <v>463</v>
      </c>
      <c r="AO55" s="77"/>
      <c r="AP55" s="77"/>
      <c r="AQ55" s="77"/>
      <c r="AR55" s="77"/>
      <c r="AS55" s="77"/>
      <c r="AT55" s="77"/>
      <c r="AU55" s="77"/>
      <c r="AV55" s="77"/>
      <c r="AW55" s="76"/>
    </row>
    <row r="56" spans="1:49" s="65" customFormat="1" ht="36" customHeight="1" x14ac:dyDescent="0.2">
      <c r="A56" s="85" t="s">
        <v>462</v>
      </c>
      <c r="B56" s="84" t="s">
        <v>1051</v>
      </c>
      <c r="C56" s="83" t="s">
        <v>119</v>
      </c>
      <c r="D56" s="81"/>
      <c r="E56" s="80"/>
      <c r="F56" s="80" t="s">
        <v>68</v>
      </c>
      <c r="G56" s="82"/>
      <c r="H56" s="81"/>
      <c r="I56" s="80"/>
      <c r="J56" s="80"/>
      <c r="K56" s="80"/>
      <c r="L56" s="80"/>
      <c r="M56" s="80"/>
      <c r="N56" s="80"/>
      <c r="O56" s="80"/>
      <c r="P56" s="80"/>
      <c r="Q56" s="80" t="s">
        <v>68</v>
      </c>
      <c r="R56" s="80"/>
      <c r="S56" s="80"/>
      <c r="T56" s="80"/>
      <c r="U56" s="80"/>
      <c r="V56" s="80" t="s">
        <v>68</v>
      </c>
      <c r="W56" s="80"/>
      <c r="X56" s="79"/>
      <c r="Y56" s="81" t="s">
        <v>68</v>
      </c>
      <c r="Z56" s="80"/>
      <c r="AA56" s="80"/>
      <c r="AB56" s="80"/>
      <c r="AC56" s="80"/>
      <c r="AD56" s="80"/>
      <c r="AE56" s="79"/>
      <c r="AF56" s="78" t="s">
        <v>447</v>
      </c>
      <c r="AG56" s="77"/>
      <c r="AH56" s="77"/>
      <c r="AI56" s="77"/>
      <c r="AJ56" s="77" t="s">
        <v>461</v>
      </c>
      <c r="AK56" s="77"/>
      <c r="AL56" s="77" t="s">
        <v>460</v>
      </c>
      <c r="AM56" s="77" t="s">
        <v>459</v>
      </c>
      <c r="AN56" s="77"/>
      <c r="AO56" s="77"/>
      <c r="AP56" s="77"/>
      <c r="AQ56" s="77"/>
      <c r="AR56" s="77"/>
      <c r="AS56" s="77"/>
      <c r="AT56" s="77"/>
      <c r="AU56" s="77"/>
      <c r="AV56" s="77"/>
      <c r="AW56" s="76"/>
    </row>
    <row r="57" spans="1:49" s="65" customFormat="1" ht="36" customHeight="1" x14ac:dyDescent="0.2">
      <c r="A57" s="85" t="s">
        <v>458</v>
      </c>
      <c r="B57" s="84" t="s">
        <v>457</v>
      </c>
      <c r="C57" s="83" t="s">
        <v>119</v>
      </c>
      <c r="D57" s="81" t="s">
        <v>68</v>
      </c>
      <c r="E57" s="80"/>
      <c r="F57" s="80"/>
      <c r="G57" s="82"/>
      <c r="H57" s="81"/>
      <c r="I57" s="80"/>
      <c r="J57" s="80"/>
      <c r="K57" s="80"/>
      <c r="L57" s="80" t="s">
        <v>68</v>
      </c>
      <c r="M57" s="80" t="s">
        <v>68</v>
      </c>
      <c r="N57" s="80"/>
      <c r="O57" s="80"/>
      <c r="P57" s="80"/>
      <c r="Q57" s="80"/>
      <c r="R57" s="80"/>
      <c r="S57" s="80"/>
      <c r="T57" s="80"/>
      <c r="U57" s="80"/>
      <c r="V57" s="80"/>
      <c r="W57" s="80"/>
      <c r="X57" s="79"/>
      <c r="Y57" s="81" t="s">
        <v>68</v>
      </c>
      <c r="Z57" s="80"/>
      <c r="AA57" s="80"/>
      <c r="AB57" s="80"/>
      <c r="AC57" s="80"/>
      <c r="AD57" s="80"/>
      <c r="AE57" s="79"/>
      <c r="AF57" s="78" t="s">
        <v>456</v>
      </c>
      <c r="AG57" s="77"/>
      <c r="AH57" s="77"/>
      <c r="AI57" s="77"/>
      <c r="AJ57" s="77" t="s">
        <v>455</v>
      </c>
      <c r="AK57" s="77"/>
      <c r="AL57" s="77" t="s">
        <v>454</v>
      </c>
      <c r="AM57" s="77" t="s">
        <v>453</v>
      </c>
      <c r="AN57" s="77"/>
      <c r="AO57" s="77" t="s">
        <v>452</v>
      </c>
      <c r="AP57" s="77" t="s">
        <v>451</v>
      </c>
      <c r="AQ57" s="77" t="s">
        <v>450</v>
      </c>
      <c r="AR57" s="77"/>
      <c r="AS57" s="77"/>
      <c r="AT57" s="77"/>
      <c r="AU57" s="77"/>
      <c r="AV57" s="77"/>
      <c r="AW57" s="76"/>
    </row>
    <row r="58" spans="1:49" s="65" customFormat="1" ht="36" customHeight="1" x14ac:dyDescent="0.2">
      <c r="A58" s="85" t="s">
        <v>449</v>
      </c>
      <c r="B58" s="84" t="s">
        <v>448</v>
      </c>
      <c r="C58" s="83" t="s">
        <v>119</v>
      </c>
      <c r="D58" s="81"/>
      <c r="E58" s="80"/>
      <c r="F58" s="80" t="s">
        <v>68</v>
      </c>
      <c r="G58" s="82"/>
      <c r="H58" s="81"/>
      <c r="I58" s="80"/>
      <c r="J58" s="80"/>
      <c r="K58" s="80"/>
      <c r="L58" s="80"/>
      <c r="M58" s="80"/>
      <c r="N58" s="80"/>
      <c r="O58" s="80"/>
      <c r="P58" s="80"/>
      <c r="Q58" s="80"/>
      <c r="R58" s="80"/>
      <c r="S58" s="80"/>
      <c r="T58" s="80"/>
      <c r="U58" s="80"/>
      <c r="V58" s="80" t="s">
        <v>68</v>
      </c>
      <c r="W58" s="80" t="s">
        <v>68</v>
      </c>
      <c r="X58" s="79"/>
      <c r="Y58" s="81" t="s">
        <v>68</v>
      </c>
      <c r="Z58" s="80"/>
      <c r="AA58" s="80"/>
      <c r="AB58" s="80"/>
      <c r="AC58" s="80"/>
      <c r="AD58" s="80"/>
      <c r="AE58" s="79"/>
      <c r="AF58" s="78" t="s">
        <v>447</v>
      </c>
      <c r="AG58" s="77"/>
      <c r="AH58" s="77"/>
      <c r="AI58" s="77"/>
      <c r="AJ58" s="77" t="s">
        <v>446</v>
      </c>
      <c r="AK58" s="77"/>
      <c r="AL58" s="77" t="s">
        <v>445</v>
      </c>
      <c r="AM58" s="77" t="s">
        <v>444</v>
      </c>
      <c r="AN58" s="77"/>
      <c r="AO58" s="77"/>
      <c r="AP58" s="77"/>
      <c r="AQ58" s="77"/>
      <c r="AR58" s="77"/>
      <c r="AS58" s="77"/>
      <c r="AT58" s="77"/>
      <c r="AU58" s="77"/>
      <c r="AV58" s="77"/>
      <c r="AW58" s="76"/>
    </row>
    <row r="59" spans="1:49" s="65" customFormat="1" ht="36" customHeight="1" x14ac:dyDescent="0.2">
      <c r="A59" s="85" t="s">
        <v>443</v>
      </c>
      <c r="B59" s="84" t="s">
        <v>1052</v>
      </c>
      <c r="C59" s="83" t="s">
        <v>69</v>
      </c>
      <c r="D59" s="81" t="s">
        <v>68</v>
      </c>
      <c r="E59" s="80" t="s">
        <v>68</v>
      </c>
      <c r="F59" s="80" t="s">
        <v>68</v>
      </c>
      <c r="G59" s="82"/>
      <c r="H59" s="81"/>
      <c r="I59" s="80"/>
      <c r="J59" s="80" t="s">
        <v>68</v>
      </c>
      <c r="K59" s="80" t="s">
        <v>68</v>
      </c>
      <c r="L59" s="80"/>
      <c r="M59" s="80" t="s">
        <v>68</v>
      </c>
      <c r="N59" s="80"/>
      <c r="O59" s="80"/>
      <c r="P59" s="80"/>
      <c r="Q59" s="80"/>
      <c r="R59" s="80" t="s">
        <v>68</v>
      </c>
      <c r="S59" s="80"/>
      <c r="T59" s="80"/>
      <c r="U59" s="80"/>
      <c r="V59" s="80" t="s">
        <v>68</v>
      </c>
      <c r="W59" s="80"/>
      <c r="X59" s="79" t="s">
        <v>68</v>
      </c>
      <c r="Y59" s="81"/>
      <c r="Z59" s="80"/>
      <c r="AA59" s="80"/>
      <c r="AB59" s="80"/>
      <c r="AC59" s="80"/>
      <c r="AD59" s="80" t="s">
        <v>68</v>
      </c>
      <c r="AE59" s="79"/>
      <c r="AF59" s="78"/>
      <c r="AG59" s="77"/>
      <c r="AH59" s="77" t="s">
        <v>442</v>
      </c>
      <c r="AI59" s="77" t="s">
        <v>441</v>
      </c>
      <c r="AJ59" s="77" t="s">
        <v>440</v>
      </c>
      <c r="AK59" s="77"/>
      <c r="AL59" s="77" t="s">
        <v>439</v>
      </c>
      <c r="AM59" s="77" t="s">
        <v>438</v>
      </c>
      <c r="AN59" s="77"/>
      <c r="AO59" s="77" t="s">
        <v>437</v>
      </c>
      <c r="AP59" s="77" t="s">
        <v>436</v>
      </c>
      <c r="AQ59" s="77" t="s">
        <v>435</v>
      </c>
      <c r="AR59" s="77"/>
      <c r="AS59" s="77"/>
      <c r="AT59" s="77"/>
      <c r="AU59" s="77"/>
      <c r="AV59" s="77"/>
      <c r="AW59" s="76"/>
    </row>
    <row r="60" spans="1:49" s="65" customFormat="1" ht="36" customHeight="1" x14ac:dyDescent="0.2">
      <c r="A60" s="85" t="s">
        <v>434</v>
      </c>
      <c r="B60" s="84" t="s">
        <v>1053</v>
      </c>
      <c r="C60" s="83" t="s">
        <v>89</v>
      </c>
      <c r="D60" s="81" t="s">
        <v>68</v>
      </c>
      <c r="E60" s="80"/>
      <c r="F60" s="80"/>
      <c r="G60" s="82"/>
      <c r="H60" s="81"/>
      <c r="I60" s="80"/>
      <c r="J60" s="80"/>
      <c r="K60" s="80"/>
      <c r="L60" s="80" t="s">
        <v>68</v>
      </c>
      <c r="M60" s="80"/>
      <c r="N60" s="80"/>
      <c r="O60" s="80" t="s">
        <v>68</v>
      </c>
      <c r="P60" s="80"/>
      <c r="Q60" s="80"/>
      <c r="R60" s="80"/>
      <c r="S60" s="80"/>
      <c r="T60" s="80"/>
      <c r="U60" s="80"/>
      <c r="V60" s="80"/>
      <c r="W60" s="80"/>
      <c r="X60" s="79"/>
      <c r="Y60" s="81" t="s">
        <v>68</v>
      </c>
      <c r="Z60" s="80"/>
      <c r="AA60" s="80"/>
      <c r="AB60" s="80"/>
      <c r="AC60" s="80"/>
      <c r="AD60" s="80"/>
      <c r="AE60" s="79"/>
      <c r="AF60" s="78" t="s">
        <v>433</v>
      </c>
      <c r="AG60" s="77" t="s">
        <v>432</v>
      </c>
      <c r="AH60" s="77"/>
      <c r="AI60" s="77"/>
      <c r="AJ60" s="77" t="s">
        <v>431</v>
      </c>
      <c r="AK60" s="77"/>
      <c r="AL60" s="77" t="s">
        <v>430</v>
      </c>
      <c r="AM60" s="77" t="s">
        <v>429</v>
      </c>
      <c r="AN60" s="77"/>
      <c r="AO60" s="77" t="s">
        <v>428</v>
      </c>
      <c r="AP60" s="77" t="s">
        <v>427</v>
      </c>
      <c r="AQ60" s="77"/>
      <c r="AR60" s="77"/>
      <c r="AS60" s="77"/>
      <c r="AT60" s="77"/>
      <c r="AU60" s="77"/>
      <c r="AV60" s="77"/>
      <c r="AW60" s="76"/>
    </row>
    <row r="61" spans="1:49" s="65" customFormat="1" ht="36" customHeight="1" x14ac:dyDescent="0.2">
      <c r="A61" s="85" t="s">
        <v>426</v>
      </c>
      <c r="B61" s="84" t="s">
        <v>1054</v>
      </c>
      <c r="C61" s="83" t="s">
        <v>89</v>
      </c>
      <c r="D61" s="81" t="s">
        <v>68</v>
      </c>
      <c r="E61" s="80" t="s">
        <v>68</v>
      </c>
      <c r="F61" s="80"/>
      <c r="G61" s="82"/>
      <c r="H61" s="81" t="s">
        <v>68</v>
      </c>
      <c r="I61" s="80" t="s">
        <v>68</v>
      </c>
      <c r="J61" s="80" t="s">
        <v>68</v>
      </c>
      <c r="K61" s="80" t="s">
        <v>68</v>
      </c>
      <c r="L61" s="80" t="s">
        <v>68</v>
      </c>
      <c r="M61" s="80" t="s">
        <v>68</v>
      </c>
      <c r="N61" s="80" t="s">
        <v>68</v>
      </c>
      <c r="O61" s="80" t="s">
        <v>68</v>
      </c>
      <c r="P61" s="80" t="s">
        <v>68</v>
      </c>
      <c r="Q61" s="80"/>
      <c r="R61" s="80" t="s">
        <v>68</v>
      </c>
      <c r="S61" s="80" t="s">
        <v>68</v>
      </c>
      <c r="T61" s="80"/>
      <c r="U61" s="80"/>
      <c r="V61" s="80"/>
      <c r="W61" s="80"/>
      <c r="X61" s="79" t="s">
        <v>68</v>
      </c>
      <c r="Y61" s="81" t="s">
        <v>68</v>
      </c>
      <c r="Z61" s="80"/>
      <c r="AA61" s="80"/>
      <c r="AB61" s="80"/>
      <c r="AC61" s="80"/>
      <c r="AD61" s="80"/>
      <c r="AE61" s="79"/>
      <c r="AF61" s="78" t="s">
        <v>425</v>
      </c>
      <c r="AG61" s="77" t="s">
        <v>424</v>
      </c>
      <c r="AH61" s="77" t="s">
        <v>423</v>
      </c>
      <c r="AI61" s="77" t="s">
        <v>422</v>
      </c>
      <c r="AJ61" s="77"/>
      <c r="AK61" s="77" t="s">
        <v>421</v>
      </c>
      <c r="AL61" s="77" t="s">
        <v>420</v>
      </c>
      <c r="AM61" s="77" t="s">
        <v>419</v>
      </c>
      <c r="AN61" s="77"/>
      <c r="AO61" s="77" t="s">
        <v>418</v>
      </c>
      <c r="AP61" s="77" t="s">
        <v>417</v>
      </c>
      <c r="AQ61" s="77" t="s">
        <v>416</v>
      </c>
      <c r="AR61" s="77"/>
      <c r="AS61" s="77"/>
      <c r="AT61" s="77"/>
      <c r="AU61" s="77"/>
      <c r="AV61" s="77"/>
      <c r="AW61" s="76"/>
    </row>
    <row r="62" spans="1:49" s="65" customFormat="1" ht="36" customHeight="1" x14ac:dyDescent="0.2">
      <c r="A62" s="85" t="s">
        <v>415</v>
      </c>
      <c r="B62" s="84" t="s">
        <v>414</v>
      </c>
      <c r="C62" s="83" t="s">
        <v>89</v>
      </c>
      <c r="D62" s="81" t="s">
        <v>68</v>
      </c>
      <c r="E62" s="80"/>
      <c r="F62" s="80"/>
      <c r="G62" s="82"/>
      <c r="H62" s="81" t="s">
        <v>68</v>
      </c>
      <c r="I62" s="80" t="s">
        <v>68</v>
      </c>
      <c r="J62" s="80"/>
      <c r="K62" s="80"/>
      <c r="L62" s="80"/>
      <c r="M62" s="80"/>
      <c r="N62" s="80"/>
      <c r="O62" s="80"/>
      <c r="P62" s="80"/>
      <c r="Q62" s="80"/>
      <c r="R62" s="80"/>
      <c r="S62" s="80"/>
      <c r="T62" s="80"/>
      <c r="U62" s="80"/>
      <c r="V62" s="80"/>
      <c r="W62" s="80"/>
      <c r="X62" s="79"/>
      <c r="Y62" s="81" t="s">
        <v>68</v>
      </c>
      <c r="Z62" s="80"/>
      <c r="AA62" s="80"/>
      <c r="AB62" s="80"/>
      <c r="AC62" s="80"/>
      <c r="AD62" s="80"/>
      <c r="AE62" s="79" t="s">
        <v>68</v>
      </c>
      <c r="AF62" s="78" t="s">
        <v>413</v>
      </c>
      <c r="AG62" s="77" t="s">
        <v>412</v>
      </c>
      <c r="AH62" s="77" t="s">
        <v>411</v>
      </c>
      <c r="AI62" s="77"/>
      <c r="AJ62" s="77" t="s">
        <v>410</v>
      </c>
      <c r="AK62" s="77"/>
      <c r="AL62" s="77" t="s">
        <v>409</v>
      </c>
      <c r="AM62" s="77" t="s">
        <v>408</v>
      </c>
      <c r="AN62" s="77"/>
      <c r="AO62" s="77" t="s">
        <v>407</v>
      </c>
      <c r="AP62" s="77" t="s">
        <v>406</v>
      </c>
      <c r="AQ62" s="77" t="s">
        <v>405</v>
      </c>
      <c r="AR62" s="77"/>
      <c r="AS62" s="77"/>
      <c r="AT62" s="77"/>
      <c r="AU62" s="77"/>
      <c r="AV62" s="77"/>
      <c r="AW62" s="76"/>
    </row>
    <row r="63" spans="1:49" s="65" customFormat="1" ht="36" customHeight="1" x14ac:dyDescent="0.2">
      <c r="A63" s="85" t="s">
        <v>404</v>
      </c>
      <c r="B63" s="84" t="s">
        <v>1055</v>
      </c>
      <c r="C63" s="83" t="s">
        <v>89</v>
      </c>
      <c r="D63" s="81" t="s">
        <v>68</v>
      </c>
      <c r="E63" s="80" t="s">
        <v>68</v>
      </c>
      <c r="F63" s="80" t="s">
        <v>68</v>
      </c>
      <c r="G63" s="82"/>
      <c r="H63" s="81"/>
      <c r="I63" s="80"/>
      <c r="J63" s="80"/>
      <c r="K63" s="80"/>
      <c r="L63" s="80" t="s">
        <v>68</v>
      </c>
      <c r="M63" s="80"/>
      <c r="N63" s="80"/>
      <c r="O63" s="80"/>
      <c r="P63" s="80"/>
      <c r="Q63" s="80" t="s">
        <v>68</v>
      </c>
      <c r="R63" s="80" t="s">
        <v>68</v>
      </c>
      <c r="S63" s="80"/>
      <c r="T63" s="80"/>
      <c r="U63" s="80"/>
      <c r="V63" s="80"/>
      <c r="W63" s="80"/>
      <c r="X63" s="79" t="s">
        <v>68</v>
      </c>
      <c r="Y63" s="81"/>
      <c r="Z63" s="80"/>
      <c r="AA63" s="80"/>
      <c r="AB63" s="80"/>
      <c r="AC63" s="80"/>
      <c r="AD63" s="80" t="s">
        <v>68</v>
      </c>
      <c r="AE63" s="79"/>
      <c r="AF63" s="78" t="s">
        <v>403</v>
      </c>
      <c r="AG63" s="77" t="s">
        <v>402</v>
      </c>
      <c r="AH63" s="77"/>
      <c r="AI63" s="77"/>
      <c r="AJ63" s="77" t="s">
        <v>401</v>
      </c>
      <c r="AK63" s="77" t="s">
        <v>400</v>
      </c>
      <c r="AL63" s="77" t="s">
        <v>399</v>
      </c>
      <c r="AM63" s="77" t="s">
        <v>398</v>
      </c>
      <c r="AN63" s="77"/>
      <c r="AO63" s="77" t="s">
        <v>397</v>
      </c>
      <c r="AP63" s="77" t="s">
        <v>396</v>
      </c>
      <c r="AQ63" s="77" t="s">
        <v>395</v>
      </c>
      <c r="AR63" s="77"/>
      <c r="AS63" s="77"/>
      <c r="AT63" s="77"/>
      <c r="AU63" s="77"/>
      <c r="AV63" s="77"/>
      <c r="AW63" s="76"/>
    </row>
    <row r="64" spans="1:49" s="65" customFormat="1" ht="36" customHeight="1" x14ac:dyDescent="0.2">
      <c r="A64" s="85" t="s">
        <v>394</v>
      </c>
      <c r="B64" s="84" t="s">
        <v>1056</v>
      </c>
      <c r="C64" s="83" t="s">
        <v>89</v>
      </c>
      <c r="D64" s="81" t="s">
        <v>68</v>
      </c>
      <c r="E64" s="80" t="s">
        <v>68</v>
      </c>
      <c r="F64" s="80"/>
      <c r="G64" s="82"/>
      <c r="H64" s="81" t="s">
        <v>68</v>
      </c>
      <c r="I64" s="80" t="s">
        <v>68</v>
      </c>
      <c r="J64" s="80"/>
      <c r="K64" s="80"/>
      <c r="L64" s="80" t="s">
        <v>68</v>
      </c>
      <c r="M64" s="80"/>
      <c r="N64" s="80"/>
      <c r="O64" s="80" t="s">
        <v>68</v>
      </c>
      <c r="P64" s="80" t="s">
        <v>68</v>
      </c>
      <c r="Q64" s="80"/>
      <c r="R64" s="80"/>
      <c r="S64" s="80"/>
      <c r="T64" s="80"/>
      <c r="U64" s="80"/>
      <c r="V64" s="80"/>
      <c r="W64" s="80"/>
      <c r="X64" s="79" t="s">
        <v>68</v>
      </c>
      <c r="Y64" s="81" t="s">
        <v>68</v>
      </c>
      <c r="Z64" s="80"/>
      <c r="AA64" s="80"/>
      <c r="AB64" s="80"/>
      <c r="AC64" s="80"/>
      <c r="AD64" s="80"/>
      <c r="AE64" s="79"/>
      <c r="AF64" s="78" t="s">
        <v>393</v>
      </c>
      <c r="AG64" s="77" t="s">
        <v>392</v>
      </c>
      <c r="AH64" s="77" t="s">
        <v>391</v>
      </c>
      <c r="AI64" s="77" t="s">
        <v>390</v>
      </c>
      <c r="AJ64" s="77" t="s">
        <v>389</v>
      </c>
      <c r="AK64" s="77" t="s">
        <v>388</v>
      </c>
      <c r="AL64" s="77" t="s">
        <v>387</v>
      </c>
      <c r="AM64" s="77" t="s">
        <v>386</v>
      </c>
      <c r="AN64" s="77"/>
      <c r="AO64" s="77" t="s">
        <v>385</v>
      </c>
      <c r="AP64" s="77" t="s">
        <v>384</v>
      </c>
      <c r="AQ64" s="77" t="s">
        <v>383</v>
      </c>
      <c r="AR64" s="77"/>
      <c r="AS64" s="77"/>
      <c r="AT64" s="77"/>
      <c r="AU64" s="77"/>
      <c r="AV64" s="77"/>
      <c r="AW64" s="76"/>
    </row>
    <row r="65" spans="1:49" s="65" customFormat="1" ht="36" customHeight="1" x14ac:dyDescent="0.2">
      <c r="A65" s="85" t="s">
        <v>382</v>
      </c>
      <c r="B65" s="84" t="s">
        <v>1057</v>
      </c>
      <c r="C65" s="83" t="s">
        <v>89</v>
      </c>
      <c r="D65" s="81" t="s">
        <v>68</v>
      </c>
      <c r="E65" s="80" t="s">
        <v>68</v>
      </c>
      <c r="F65" s="80" t="s">
        <v>68</v>
      </c>
      <c r="G65" s="82"/>
      <c r="H65" s="81"/>
      <c r="I65" s="80"/>
      <c r="J65" s="80"/>
      <c r="K65" s="80" t="s">
        <v>68</v>
      </c>
      <c r="L65" s="80" t="s">
        <v>68</v>
      </c>
      <c r="M65" s="80"/>
      <c r="N65" s="80"/>
      <c r="O65" s="80"/>
      <c r="P65" s="80"/>
      <c r="Q65" s="80"/>
      <c r="R65" s="80" t="s">
        <v>68</v>
      </c>
      <c r="S65" s="80" t="s">
        <v>68</v>
      </c>
      <c r="T65" s="80"/>
      <c r="U65" s="80"/>
      <c r="V65" s="80" t="s">
        <v>68</v>
      </c>
      <c r="W65" s="80"/>
      <c r="X65" s="79" t="s">
        <v>68</v>
      </c>
      <c r="Y65" s="81"/>
      <c r="Z65" s="80"/>
      <c r="AA65" s="80"/>
      <c r="AB65" s="80"/>
      <c r="AC65" s="80"/>
      <c r="AD65" s="80" t="s">
        <v>68</v>
      </c>
      <c r="AE65" s="79"/>
      <c r="AF65" s="78" t="s">
        <v>381</v>
      </c>
      <c r="AG65" s="77"/>
      <c r="AH65" s="77" t="s">
        <v>380</v>
      </c>
      <c r="AI65" s="77" t="s">
        <v>379</v>
      </c>
      <c r="AJ65" s="77" t="s">
        <v>378</v>
      </c>
      <c r="AK65" s="77" t="s">
        <v>377</v>
      </c>
      <c r="AL65" s="77" t="s">
        <v>376</v>
      </c>
      <c r="AM65" s="77" t="s">
        <v>375</v>
      </c>
      <c r="AN65" s="77"/>
      <c r="AO65" s="77" t="s">
        <v>374</v>
      </c>
      <c r="AP65" s="77" t="s">
        <v>373</v>
      </c>
      <c r="AQ65" s="77" t="s">
        <v>372</v>
      </c>
      <c r="AR65" s="77"/>
      <c r="AS65" s="77"/>
      <c r="AT65" s="77"/>
      <c r="AU65" s="77"/>
      <c r="AV65" s="77"/>
      <c r="AW65" s="76"/>
    </row>
    <row r="66" spans="1:49" s="65" customFormat="1" ht="36" customHeight="1" x14ac:dyDescent="0.2">
      <c r="A66" s="85" t="s">
        <v>371</v>
      </c>
      <c r="B66" s="84" t="s">
        <v>1058</v>
      </c>
      <c r="C66" s="83" t="s">
        <v>89</v>
      </c>
      <c r="D66" s="81" t="s">
        <v>68</v>
      </c>
      <c r="E66" s="80"/>
      <c r="F66" s="80"/>
      <c r="G66" s="82"/>
      <c r="H66" s="81"/>
      <c r="I66" s="80"/>
      <c r="J66" s="80"/>
      <c r="K66" s="80"/>
      <c r="L66" s="80" t="s">
        <v>68</v>
      </c>
      <c r="M66" s="80"/>
      <c r="N66" s="80"/>
      <c r="O66" s="80" t="s">
        <v>68</v>
      </c>
      <c r="P66" s="80"/>
      <c r="Q66" s="80"/>
      <c r="R66" s="80"/>
      <c r="S66" s="80"/>
      <c r="T66" s="80"/>
      <c r="U66" s="80"/>
      <c r="V66" s="80"/>
      <c r="W66" s="80"/>
      <c r="X66" s="79" t="s">
        <v>68</v>
      </c>
      <c r="Y66" s="81" t="s">
        <v>68</v>
      </c>
      <c r="Z66" s="80"/>
      <c r="AA66" s="80"/>
      <c r="AB66" s="80"/>
      <c r="AC66" s="80"/>
      <c r="AD66" s="80"/>
      <c r="AE66" s="79"/>
      <c r="AF66" s="78" t="s">
        <v>370</v>
      </c>
      <c r="AG66" s="77" t="s">
        <v>369</v>
      </c>
      <c r="AH66" s="77" t="s">
        <v>368</v>
      </c>
      <c r="AI66" s="77" t="s">
        <v>139</v>
      </c>
      <c r="AJ66" s="77" t="s">
        <v>367</v>
      </c>
      <c r="AK66" s="77" t="s">
        <v>366</v>
      </c>
      <c r="AL66" s="77" t="s">
        <v>365</v>
      </c>
      <c r="AM66" s="77" t="s">
        <v>364</v>
      </c>
      <c r="AN66" s="77" t="s">
        <v>363</v>
      </c>
      <c r="AO66" s="77" t="s">
        <v>362</v>
      </c>
      <c r="AP66" s="77" t="s">
        <v>361</v>
      </c>
      <c r="AQ66" s="77"/>
      <c r="AR66" s="77" t="s">
        <v>360</v>
      </c>
      <c r="AS66" s="77" t="s">
        <v>359</v>
      </c>
      <c r="AT66" s="77"/>
      <c r="AU66" s="77" t="s">
        <v>358</v>
      </c>
      <c r="AV66" s="77" t="s">
        <v>357</v>
      </c>
      <c r="AW66" s="76"/>
    </row>
    <row r="67" spans="1:49" s="65" customFormat="1" ht="36" customHeight="1" x14ac:dyDescent="0.2">
      <c r="A67" s="85" t="s">
        <v>356</v>
      </c>
      <c r="B67" s="84" t="s">
        <v>1059</v>
      </c>
      <c r="C67" s="83" t="s">
        <v>89</v>
      </c>
      <c r="D67" s="81" t="s">
        <v>68</v>
      </c>
      <c r="E67" s="80" t="s">
        <v>68</v>
      </c>
      <c r="F67" s="80"/>
      <c r="G67" s="82"/>
      <c r="H67" s="81" t="s">
        <v>68</v>
      </c>
      <c r="I67" s="80" t="s">
        <v>68</v>
      </c>
      <c r="J67" s="80"/>
      <c r="K67" s="80"/>
      <c r="L67" s="80" t="s">
        <v>68</v>
      </c>
      <c r="M67" s="80"/>
      <c r="N67" s="80"/>
      <c r="O67" s="80"/>
      <c r="P67" s="80" t="s">
        <v>68</v>
      </c>
      <c r="Q67" s="80"/>
      <c r="R67" s="80"/>
      <c r="S67" s="80" t="s">
        <v>68</v>
      </c>
      <c r="T67" s="80"/>
      <c r="U67" s="80"/>
      <c r="V67" s="80"/>
      <c r="W67" s="80"/>
      <c r="X67" s="79"/>
      <c r="Y67" s="81"/>
      <c r="Z67" s="80" t="s">
        <v>68</v>
      </c>
      <c r="AA67" s="80"/>
      <c r="AB67" s="80"/>
      <c r="AC67" s="80"/>
      <c r="AD67" s="80"/>
      <c r="AE67" s="79"/>
      <c r="AF67" s="78" t="s">
        <v>355</v>
      </c>
      <c r="AG67" s="77"/>
      <c r="AH67" s="77" t="s">
        <v>354</v>
      </c>
      <c r="AI67" s="77" t="s">
        <v>353</v>
      </c>
      <c r="AJ67" s="77" t="s">
        <v>352</v>
      </c>
      <c r="AK67" s="77" t="s">
        <v>351</v>
      </c>
      <c r="AL67" s="77" t="s">
        <v>350</v>
      </c>
      <c r="AM67" s="77" t="s">
        <v>349</v>
      </c>
      <c r="AN67" s="77"/>
      <c r="AO67" s="77" t="s">
        <v>348</v>
      </c>
      <c r="AP67" s="77" t="s">
        <v>347</v>
      </c>
      <c r="AQ67" s="77" t="s">
        <v>346</v>
      </c>
      <c r="AR67" s="77" t="s">
        <v>345</v>
      </c>
      <c r="AS67" s="77" t="s">
        <v>344</v>
      </c>
      <c r="AT67" s="77"/>
      <c r="AU67" s="77" t="s">
        <v>124</v>
      </c>
      <c r="AV67" s="77" t="s">
        <v>123</v>
      </c>
      <c r="AW67" s="76"/>
    </row>
    <row r="68" spans="1:49" s="65" customFormat="1" ht="36" customHeight="1" x14ac:dyDescent="0.2">
      <c r="A68" s="85" t="s">
        <v>343</v>
      </c>
      <c r="B68" s="84" t="s">
        <v>1060</v>
      </c>
      <c r="C68" s="83" t="s">
        <v>69</v>
      </c>
      <c r="D68" s="81" t="s">
        <v>68</v>
      </c>
      <c r="E68" s="80" t="s">
        <v>68</v>
      </c>
      <c r="F68" s="80" t="s">
        <v>68</v>
      </c>
      <c r="G68" s="82" t="s">
        <v>68</v>
      </c>
      <c r="H68" s="81" t="s">
        <v>68</v>
      </c>
      <c r="I68" s="80" t="s">
        <v>68</v>
      </c>
      <c r="J68" s="80" t="s">
        <v>68</v>
      </c>
      <c r="K68" s="80" t="s">
        <v>68</v>
      </c>
      <c r="L68" s="80" t="s">
        <v>68</v>
      </c>
      <c r="M68" s="80" t="s">
        <v>68</v>
      </c>
      <c r="N68" s="80" t="s">
        <v>68</v>
      </c>
      <c r="O68" s="80" t="s">
        <v>68</v>
      </c>
      <c r="P68" s="80" t="s">
        <v>68</v>
      </c>
      <c r="Q68" s="80"/>
      <c r="R68" s="80" t="s">
        <v>68</v>
      </c>
      <c r="S68" s="80" t="s">
        <v>68</v>
      </c>
      <c r="T68" s="80"/>
      <c r="U68" s="80" t="s">
        <v>68</v>
      </c>
      <c r="V68" s="80" t="s">
        <v>68</v>
      </c>
      <c r="W68" s="80"/>
      <c r="X68" s="79" t="s">
        <v>68</v>
      </c>
      <c r="Y68" s="81"/>
      <c r="Z68" s="80"/>
      <c r="AA68" s="80"/>
      <c r="AB68" s="80" t="s">
        <v>68</v>
      </c>
      <c r="AC68" s="80" t="s">
        <v>68</v>
      </c>
      <c r="AD68" s="80" t="s">
        <v>68</v>
      </c>
      <c r="AE68" s="79"/>
      <c r="AF68" s="78"/>
      <c r="AG68" s="77"/>
      <c r="AH68" s="77"/>
      <c r="AI68" s="77" t="s">
        <v>342</v>
      </c>
      <c r="AJ68" s="77" t="s">
        <v>341</v>
      </c>
      <c r="AK68" s="77" t="s">
        <v>340</v>
      </c>
      <c r="AL68" s="77" t="s">
        <v>339</v>
      </c>
      <c r="AM68" s="77" t="s">
        <v>338</v>
      </c>
      <c r="AN68" s="77" t="s">
        <v>337</v>
      </c>
      <c r="AO68" s="77" t="s">
        <v>336</v>
      </c>
      <c r="AP68" s="77" t="s">
        <v>335</v>
      </c>
      <c r="AQ68" s="77"/>
      <c r="AR68" s="77" t="s">
        <v>334</v>
      </c>
      <c r="AS68" s="77" t="s">
        <v>333</v>
      </c>
      <c r="AT68" s="77"/>
      <c r="AU68" s="77" t="s">
        <v>332</v>
      </c>
      <c r="AV68" s="77" t="s">
        <v>331</v>
      </c>
      <c r="AW68" s="76"/>
    </row>
    <row r="69" spans="1:49" s="65" customFormat="1" ht="36" customHeight="1" x14ac:dyDescent="0.2">
      <c r="A69" s="85" t="s">
        <v>330</v>
      </c>
      <c r="B69" s="84" t="s">
        <v>1061</v>
      </c>
      <c r="C69" s="83" t="s">
        <v>119</v>
      </c>
      <c r="D69" s="81" t="s">
        <v>68</v>
      </c>
      <c r="E69" s="80" t="s">
        <v>68</v>
      </c>
      <c r="F69" s="80"/>
      <c r="G69" s="82"/>
      <c r="H69" s="81"/>
      <c r="I69" s="80"/>
      <c r="J69" s="80"/>
      <c r="K69" s="80"/>
      <c r="L69" s="80" t="s">
        <v>68</v>
      </c>
      <c r="M69" s="80" t="s">
        <v>68</v>
      </c>
      <c r="N69" s="80"/>
      <c r="O69" s="80"/>
      <c r="P69" s="80"/>
      <c r="Q69" s="80"/>
      <c r="R69" s="80"/>
      <c r="S69" s="80"/>
      <c r="T69" s="80"/>
      <c r="U69" s="80"/>
      <c r="V69" s="80"/>
      <c r="W69" s="80"/>
      <c r="X69" s="79" t="s">
        <v>68</v>
      </c>
      <c r="Y69" s="81" t="s">
        <v>68</v>
      </c>
      <c r="Z69" s="80"/>
      <c r="AA69" s="80"/>
      <c r="AB69" s="80"/>
      <c r="AC69" s="80"/>
      <c r="AD69" s="80"/>
      <c r="AE69" s="79"/>
      <c r="AF69" s="78" t="s">
        <v>329</v>
      </c>
      <c r="AG69" s="77"/>
      <c r="AH69" s="77" t="s">
        <v>328</v>
      </c>
      <c r="AI69" s="77"/>
      <c r="AJ69" s="77" t="s">
        <v>327</v>
      </c>
      <c r="AK69" s="77" t="s">
        <v>326</v>
      </c>
      <c r="AL69" s="77" t="s">
        <v>325</v>
      </c>
      <c r="AM69" s="77" t="s">
        <v>324</v>
      </c>
      <c r="AN69" s="77" t="s">
        <v>323</v>
      </c>
      <c r="AO69" s="77" t="s">
        <v>322</v>
      </c>
      <c r="AP69" s="77" t="s">
        <v>321</v>
      </c>
      <c r="AQ69" s="77"/>
      <c r="AR69" s="77"/>
      <c r="AS69" s="77"/>
      <c r="AT69" s="77"/>
      <c r="AU69" s="77"/>
      <c r="AV69" s="77"/>
      <c r="AW69" s="76"/>
    </row>
    <row r="70" spans="1:49" s="65" customFormat="1" ht="36" customHeight="1" x14ac:dyDescent="0.2">
      <c r="A70" s="85" t="s">
        <v>320</v>
      </c>
      <c r="B70" s="84" t="s">
        <v>1062</v>
      </c>
      <c r="C70" s="83" t="s">
        <v>89</v>
      </c>
      <c r="D70" s="81" t="s">
        <v>68</v>
      </c>
      <c r="E70" s="80" t="s">
        <v>68</v>
      </c>
      <c r="F70" s="80" t="s">
        <v>68</v>
      </c>
      <c r="G70" s="82"/>
      <c r="H70" s="81"/>
      <c r="I70" s="80"/>
      <c r="J70" s="80"/>
      <c r="K70" s="80"/>
      <c r="L70" s="80"/>
      <c r="M70" s="80"/>
      <c r="N70" s="80"/>
      <c r="O70" s="80"/>
      <c r="P70" s="80"/>
      <c r="Q70" s="80"/>
      <c r="R70" s="80" t="s">
        <v>68</v>
      </c>
      <c r="S70" s="80"/>
      <c r="T70" s="80"/>
      <c r="U70" s="80"/>
      <c r="V70" s="80"/>
      <c r="W70" s="80"/>
      <c r="X70" s="79"/>
      <c r="Y70" s="81" t="s">
        <v>68</v>
      </c>
      <c r="Z70" s="80"/>
      <c r="AA70" s="80"/>
      <c r="AB70" s="80"/>
      <c r="AC70" s="80"/>
      <c r="AD70" s="80"/>
      <c r="AE70" s="79"/>
      <c r="AF70" s="78" t="s">
        <v>319</v>
      </c>
      <c r="AG70" s="77" t="s">
        <v>318</v>
      </c>
      <c r="AH70" s="77"/>
      <c r="AI70" s="77"/>
      <c r="AJ70" s="77" t="s">
        <v>317</v>
      </c>
      <c r="AK70" s="77"/>
      <c r="AL70" s="77" t="s">
        <v>316</v>
      </c>
      <c r="AM70" s="77" t="s">
        <v>315</v>
      </c>
      <c r="AN70" s="77"/>
      <c r="AO70" s="77" t="s">
        <v>314</v>
      </c>
      <c r="AP70" s="77" t="s">
        <v>313</v>
      </c>
      <c r="AQ70" s="77"/>
      <c r="AR70" s="77" t="s">
        <v>312</v>
      </c>
      <c r="AS70" s="77" t="s">
        <v>311</v>
      </c>
      <c r="AT70" s="77"/>
      <c r="AU70" s="77"/>
      <c r="AV70" s="77"/>
      <c r="AW70" s="76"/>
    </row>
    <row r="71" spans="1:49" s="65" customFormat="1" ht="36" customHeight="1" x14ac:dyDescent="0.2">
      <c r="A71" s="85" t="s">
        <v>310</v>
      </c>
      <c r="B71" s="84" t="s">
        <v>309</v>
      </c>
      <c r="C71" s="83" t="s">
        <v>106</v>
      </c>
      <c r="D71" s="81" t="s">
        <v>68</v>
      </c>
      <c r="E71" s="80"/>
      <c r="F71" s="80" t="s">
        <v>68</v>
      </c>
      <c r="G71" s="82"/>
      <c r="H71" s="81"/>
      <c r="I71" s="80"/>
      <c r="J71" s="80" t="s">
        <v>68</v>
      </c>
      <c r="K71" s="80"/>
      <c r="L71" s="80"/>
      <c r="M71" s="80"/>
      <c r="N71" s="80"/>
      <c r="O71" s="80"/>
      <c r="P71" s="80"/>
      <c r="Q71" s="80" t="s">
        <v>68</v>
      </c>
      <c r="R71" s="80" t="s">
        <v>68</v>
      </c>
      <c r="S71" s="80" t="s">
        <v>68</v>
      </c>
      <c r="T71" s="80" t="s">
        <v>68</v>
      </c>
      <c r="U71" s="80"/>
      <c r="V71" s="80" t="s">
        <v>68</v>
      </c>
      <c r="W71" s="80"/>
      <c r="X71" s="79"/>
      <c r="Y71" s="81"/>
      <c r="Z71" s="80"/>
      <c r="AA71" s="80"/>
      <c r="AB71" s="80"/>
      <c r="AC71" s="80"/>
      <c r="AD71" s="80"/>
      <c r="AE71" s="79" t="s">
        <v>68</v>
      </c>
      <c r="AF71" s="78"/>
      <c r="AG71" s="77"/>
      <c r="AH71" s="77"/>
      <c r="AI71" s="77"/>
      <c r="AJ71" s="77" t="s">
        <v>105</v>
      </c>
      <c r="AK71" s="77"/>
      <c r="AL71" s="77" t="s">
        <v>308</v>
      </c>
      <c r="AM71" s="77" t="s">
        <v>307</v>
      </c>
      <c r="AN71" s="77" t="s">
        <v>306</v>
      </c>
      <c r="AO71" s="77"/>
      <c r="AP71" s="77"/>
      <c r="AQ71" s="77"/>
      <c r="AR71" s="77"/>
      <c r="AS71" s="77"/>
      <c r="AT71" s="77"/>
      <c r="AU71" s="77"/>
      <c r="AV71" s="77"/>
      <c r="AW71" s="76"/>
    </row>
    <row r="72" spans="1:49" s="65" customFormat="1" ht="36" customHeight="1" x14ac:dyDescent="0.2">
      <c r="A72" s="85" t="s">
        <v>305</v>
      </c>
      <c r="B72" s="84" t="s">
        <v>1063</v>
      </c>
      <c r="C72" s="83" t="s">
        <v>89</v>
      </c>
      <c r="D72" s="81" t="s">
        <v>68</v>
      </c>
      <c r="E72" s="80" t="s">
        <v>68</v>
      </c>
      <c r="F72" s="80" t="s">
        <v>68</v>
      </c>
      <c r="G72" s="82"/>
      <c r="H72" s="81"/>
      <c r="I72" s="80"/>
      <c r="J72" s="80"/>
      <c r="K72" s="80"/>
      <c r="L72" s="80" t="s">
        <v>68</v>
      </c>
      <c r="M72" s="80"/>
      <c r="N72" s="80"/>
      <c r="O72" s="80"/>
      <c r="P72" s="80"/>
      <c r="Q72" s="80" t="s">
        <v>68</v>
      </c>
      <c r="R72" s="80" t="s">
        <v>68</v>
      </c>
      <c r="S72" s="80"/>
      <c r="T72" s="80"/>
      <c r="U72" s="80"/>
      <c r="V72" s="80" t="s">
        <v>68</v>
      </c>
      <c r="W72" s="80"/>
      <c r="X72" s="79"/>
      <c r="Y72" s="81"/>
      <c r="Z72" s="80" t="s">
        <v>68</v>
      </c>
      <c r="AA72" s="80"/>
      <c r="AB72" s="80"/>
      <c r="AC72" s="80"/>
      <c r="AD72" s="80" t="s">
        <v>68</v>
      </c>
      <c r="AE72" s="79"/>
      <c r="AF72" s="78"/>
      <c r="AG72" s="77" t="s">
        <v>304</v>
      </c>
      <c r="AH72" s="77"/>
      <c r="AI72" s="77"/>
      <c r="AJ72" s="77" t="s">
        <v>303</v>
      </c>
      <c r="AK72" s="77"/>
      <c r="AL72" s="77" t="s">
        <v>302</v>
      </c>
      <c r="AM72" s="77" t="s">
        <v>301</v>
      </c>
      <c r="AN72" s="77"/>
      <c r="AO72" s="77"/>
      <c r="AP72" s="77" t="s">
        <v>300</v>
      </c>
      <c r="AQ72" s="77"/>
      <c r="AR72" s="77"/>
      <c r="AS72" s="77"/>
      <c r="AT72" s="77"/>
      <c r="AU72" s="77"/>
      <c r="AV72" s="77"/>
      <c r="AW72" s="76"/>
    </row>
    <row r="73" spans="1:49" s="65" customFormat="1" ht="36" customHeight="1" x14ac:dyDescent="0.2">
      <c r="A73" s="85" t="s">
        <v>299</v>
      </c>
      <c r="B73" s="84" t="s">
        <v>1064</v>
      </c>
      <c r="C73" s="83" t="s">
        <v>89</v>
      </c>
      <c r="D73" s="81" t="s">
        <v>68</v>
      </c>
      <c r="E73" s="80"/>
      <c r="F73" s="80"/>
      <c r="G73" s="82"/>
      <c r="H73" s="81"/>
      <c r="I73" s="80"/>
      <c r="J73" s="80"/>
      <c r="K73" s="80" t="s">
        <v>68</v>
      </c>
      <c r="L73" s="80" t="s">
        <v>68</v>
      </c>
      <c r="M73" s="80"/>
      <c r="N73" s="80"/>
      <c r="O73" s="80" t="s">
        <v>68</v>
      </c>
      <c r="P73" s="80"/>
      <c r="Q73" s="80"/>
      <c r="R73" s="80"/>
      <c r="S73" s="80"/>
      <c r="T73" s="80"/>
      <c r="U73" s="80"/>
      <c r="V73" s="80"/>
      <c r="W73" s="80"/>
      <c r="X73" s="79" t="s">
        <v>68</v>
      </c>
      <c r="Y73" s="81" t="s">
        <v>68</v>
      </c>
      <c r="Z73" s="80"/>
      <c r="AA73" s="80"/>
      <c r="AB73" s="80"/>
      <c r="AC73" s="80"/>
      <c r="AD73" s="80"/>
      <c r="AE73" s="79"/>
      <c r="AF73" s="78" t="s">
        <v>298</v>
      </c>
      <c r="AG73" s="77" t="s">
        <v>297</v>
      </c>
      <c r="AH73" s="77" t="s">
        <v>296</v>
      </c>
      <c r="AI73" s="77"/>
      <c r="AJ73" s="77" t="s">
        <v>295</v>
      </c>
      <c r="AK73" s="77" t="s">
        <v>294</v>
      </c>
      <c r="AL73" s="77" t="s">
        <v>293</v>
      </c>
      <c r="AM73" s="77" t="s">
        <v>292</v>
      </c>
      <c r="AN73" s="77"/>
      <c r="AO73" s="77" t="s">
        <v>291</v>
      </c>
      <c r="AP73" s="77" t="s">
        <v>290</v>
      </c>
      <c r="AQ73" s="77" t="s">
        <v>289</v>
      </c>
      <c r="AR73" s="77"/>
      <c r="AS73" s="77"/>
      <c r="AT73" s="77"/>
      <c r="AU73" s="77"/>
      <c r="AV73" s="77"/>
      <c r="AW73" s="76"/>
    </row>
    <row r="74" spans="1:49" s="65" customFormat="1" ht="36" customHeight="1" x14ac:dyDescent="0.2">
      <c r="A74" s="85" t="s">
        <v>288</v>
      </c>
      <c r="B74" s="84" t="s">
        <v>1065</v>
      </c>
      <c r="C74" s="83" t="s">
        <v>119</v>
      </c>
      <c r="D74" s="81" t="s">
        <v>68</v>
      </c>
      <c r="E74" s="80" t="s">
        <v>68</v>
      </c>
      <c r="F74" s="80" t="s">
        <v>68</v>
      </c>
      <c r="G74" s="82"/>
      <c r="H74" s="81"/>
      <c r="I74" s="80"/>
      <c r="J74" s="80"/>
      <c r="K74" s="80" t="s">
        <v>68</v>
      </c>
      <c r="L74" s="80"/>
      <c r="M74" s="80" t="s">
        <v>68</v>
      </c>
      <c r="N74" s="80"/>
      <c r="O74" s="80" t="s">
        <v>68</v>
      </c>
      <c r="P74" s="80"/>
      <c r="Q74" s="80"/>
      <c r="R74" s="80"/>
      <c r="S74" s="80"/>
      <c r="T74" s="80"/>
      <c r="U74" s="80"/>
      <c r="V74" s="80" t="s">
        <v>68</v>
      </c>
      <c r="W74" s="80" t="s">
        <v>68</v>
      </c>
      <c r="X74" s="79" t="s">
        <v>68</v>
      </c>
      <c r="Y74" s="81" t="s">
        <v>68</v>
      </c>
      <c r="Z74" s="80"/>
      <c r="AA74" s="80"/>
      <c r="AB74" s="80"/>
      <c r="AC74" s="80"/>
      <c r="AD74" s="80"/>
      <c r="AE74" s="79"/>
      <c r="AF74" s="78" t="s">
        <v>191</v>
      </c>
      <c r="AG74" s="77" t="s">
        <v>287</v>
      </c>
      <c r="AH74" s="77"/>
      <c r="AI74" s="77"/>
      <c r="AJ74" s="77" t="s">
        <v>286</v>
      </c>
      <c r="AK74" s="77"/>
      <c r="AL74" s="77" t="s">
        <v>285</v>
      </c>
      <c r="AM74" s="77" t="s">
        <v>284</v>
      </c>
      <c r="AN74" s="77"/>
      <c r="AO74" s="77"/>
      <c r="AP74" s="77"/>
      <c r="AQ74" s="77"/>
      <c r="AR74" s="77"/>
      <c r="AS74" s="77"/>
      <c r="AT74" s="77"/>
      <c r="AU74" s="77"/>
      <c r="AV74" s="77"/>
      <c r="AW74" s="76"/>
    </row>
    <row r="75" spans="1:49" s="65" customFormat="1" ht="36" customHeight="1" x14ac:dyDescent="0.2">
      <c r="A75" s="85" t="s">
        <v>283</v>
      </c>
      <c r="B75" s="84" t="s">
        <v>282</v>
      </c>
      <c r="C75" s="83" t="s">
        <v>119</v>
      </c>
      <c r="D75" s="81"/>
      <c r="E75" s="80" t="s">
        <v>68</v>
      </c>
      <c r="F75" s="80" t="s">
        <v>68</v>
      </c>
      <c r="G75" s="82"/>
      <c r="H75" s="81"/>
      <c r="I75" s="80"/>
      <c r="J75" s="80"/>
      <c r="K75" s="80"/>
      <c r="L75" s="80"/>
      <c r="M75" s="80"/>
      <c r="N75" s="80"/>
      <c r="O75" s="80"/>
      <c r="P75" s="80"/>
      <c r="Q75" s="80" t="s">
        <v>68</v>
      </c>
      <c r="R75" s="80"/>
      <c r="S75" s="80"/>
      <c r="T75" s="80"/>
      <c r="U75" s="80"/>
      <c r="V75" s="80" t="s">
        <v>68</v>
      </c>
      <c r="W75" s="80"/>
      <c r="X75" s="79"/>
      <c r="Y75" s="81" t="s">
        <v>68</v>
      </c>
      <c r="Z75" s="80"/>
      <c r="AA75" s="80"/>
      <c r="AB75" s="80"/>
      <c r="AC75" s="80"/>
      <c r="AD75" s="80"/>
      <c r="AE75" s="79"/>
      <c r="AF75" s="78" t="s">
        <v>191</v>
      </c>
      <c r="AG75" s="77"/>
      <c r="AH75" s="77"/>
      <c r="AI75" s="77"/>
      <c r="AJ75" s="77" t="s">
        <v>281</v>
      </c>
      <c r="AK75" s="77"/>
      <c r="AL75" s="77" t="s">
        <v>280</v>
      </c>
      <c r="AM75" s="77" t="s">
        <v>279</v>
      </c>
      <c r="AN75" s="77"/>
      <c r="AO75" s="77"/>
      <c r="AP75" s="77"/>
      <c r="AQ75" s="77"/>
      <c r="AR75" s="77"/>
      <c r="AS75" s="77"/>
      <c r="AT75" s="77"/>
      <c r="AU75" s="77"/>
      <c r="AV75" s="77"/>
      <c r="AW75" s="76"/>
    </row>
    <row r="76" spans="1:49" s="65" customFormat="1" ht="36" customHeight="1" x14ac:dyDescent="0.2">
      <c r="A76" s="85" t="s">
        <v>278</v>
      </c>
      <c r="B76" s="84" t="s">
        <v>277</v>
      </c>
      <c r="C76" s="83" t="s">
        <v>119</v>
      </c>
      <c r="D76" s="81" t="s">
        <v>68</v>
      </c>
      <c r="E76" s="80" t="s">
        <v>68</v>
      </c>
      <c r="F76" s="80" t="s">
        <v>68</v>
      </c>
      <c r="G76" s="82"/>
      <c r="H76" s="81"/>
      <c r="I76" s="80"/>
      <c r="J76" s="80"/>
      <c r="K76" s="80"/>
      <c r="L76" s="80" t="s">
        <v>68</v>
      </c>
      <c r="M76" s="80"/>
      <c r="N76" s="80"/>
      <c r="O76" s="80" t="s">
        <v>68</v>
      </c>
      <c r="P76" s="80"/>
      <c r="Q76" s="80"/>
      <c r="R76" s="80"/>
      <c r="S76" s="80"/>
      <c r="T76" s="80"/>
      <c r="U76" s="80"/>
      <c r="V76" s="80" t="s">
        <v>68</v>
      </c>
      <c r="W76" s="80" t="s">
        <v>68</v>
      </c>
      <c r="X76" s="79" t="s">
        <v>68</v>
      </c>
      <c r="Y76" s="81" t="s">
        <v>68</v>
      </c>
      <c r="Z76" s="80"/>
      <c r="AA76" s="80"/>
      <c r="AB76" s="80"/>
      <c r="AC76" s="80"/>
      <c r="AD76" s="80"/>
      <c r="AE76" s="79"/>
      <c r="AF76" s="78" t="s">
        <v>191</v>
      </c>
      <c r="AG76" s="86" t="s">
        <v>276</v>
      </c>
      <c r="AH76" s="77"/>
      <c r="AI76" s="77"/>
      <c r="AJ76" s="77" t="s">
        <v>275</v>
      </c>
      <c r="AK76" s="77"/>
      <c r="AL76" s="77"/>
      <c r="AM76" s="77" t="s">
        <v>274</v>
      </c>
      <c r="AN76" s="77"/>
      <c r="AO76" s="77"/>
      <c r="AP76" s="77"/>
      <c r="AQ76" s="77"/>
      <c r="AR76" s="77"/>
      <c r="AS76" s="77"/>
      <c r="AT76" s="77"/>
      <c r="AU76" s="77"/>
      <c r="AV76" s="77"/>
      <c r="AW76" s="76"/>
    </row>
    <row r="77" spans="1:49" s="65" customFormat="1" ht="36" customHeight="1" x14ac:dyDescent="0.2">
      <c r="A77" s="85" t="s">
        <v>273</v>
      </c>
      <c r="B77" s="84" t="s">
        <v>272</v>
      </c>
      <c r="C77" s="83" t="s">
        <v>119</v>
      </c>
      <c r="D77" s="81"/>
      <c r="E77" s="80"/>
      <c r="F77" s="80" t="s">
        <v>68</v>
      </c>
      <c r="G77" s="82"/>
      <c r="H77" s="81"/>
      <c r="I77" s="80"/>
      <c r="J77" s="80"/>
      <c r="K77" s="80"/>
      <c r="L77" s="80"/>
      <c r="M77" s="80"/>
      <c r="N77" s="80"/>
      <c r="O77" s="80"/>
      <c r="P77" s="80"/>
      <c r="Q77" s="80"/>
      <c r="R77" s="80"/>
      <c r="S77" s="80"/>
      <c r="T77" s="80"/>
      <c r="U77" s="80"/>
      <c r="V77" s="80" t="s">
        <v>68</v>
      </c>
      <c r="W77" s="80"/>
      <c r="X77" s="79"/>
      <c r="Y77" s="81" t="s">
        <v>68</v>
      </c>
      <c r="Z77" s="80"/>
      <c r="AA77" s="80"/>
      <c r="AB77" s="80"/>
      <c r="AC77" s="80"/>
      <c r="AD77" s="80"/>
      <c r="AE77" s="79"/>
      <c r="AF77" s="78"/>
      <c r="AG77" s="77" t="s">
        <v>271</v>
      </c>
      <c r="AH77" s="77"/>
      <c r="AI77" s="77"/>
      <c r="AJ77" s="77" t="s">
        <v>270</v>
      </c>
      <c r="AK77" s="77"/>
      <c r="AL77" s="77" t="s">
        <v>269</v>
      </c>
      <c r="AM77" s="77" t="s">
        <v>268</v>
      </c>
      <c r="AN77" s="77"/>
      <c r="AO77" s="77"/>
      <c r="AP77" s="77"/>
      <c r="AQ77" s="77"/>
      <c r="AR77" s="77"/>
      <c r="AS77" s="77"/>
      <c r="AT77" s="77"/>
      <c r="AU77" s="77"/>
      <c r="AV77" s="77"/>
      <c r="AW77" s="76"/>
    </row>
    <row r="78" spans="1:49" s="65" customFormat="1" ht="36" customHeight="1" x14ac:dyDescent="0.2">
      <c r="A78" s="85" t="s">
        <v>267</v>
      </c>
      <c r="B78" s="84" t="s">
        <v>266</v>
      </c>
      <c r="C78" s="83" t="s">
        <v>119</v>
      </c>
      <c r="D78" s="81"/>
      <c r="E78" s="80" t="s">
        <v>68</v>
      </c>
      <c r="F78" s="80" t="s">
        <v>68</v>
      </c>
      <c r="G78" s="82"/>
      <c r="H78" s="81"/>
      <c r="I78" s="80"/>
      <c r="J78" s="80"/>
      <c r="K78" s="80"/>
      <c r="L78" s="80"/>
      <c r="M78" s="80"/>
      <c r="N78" s="80"/>
      <c r="O78" s="80"/>
      <c r="P78" s="80"/>
      <c r="Q78" s="80"/>
      <c r="R78" s="80" t="s">
        <v>68</v>
      </c>
      <c r="S78" s="80"/>
      <c r="T78" s="80"/>
      <c r="U78" s="80"/>
      <c r="V78" s="80" t="s">
        <v>68</v>
      </c>
      <c r="W78" s="80"/>
      <c r="X78" s="79"/>
      <c r="Y78" s="81" t="s">
        <v>68</v>
      </c>
      <c r="Z78" s="80"/>
      <c r="AA78" s="80"/>
      <c r="AB78" s="80"/>
      <c r="AC78" s="80"/>
      <c r="AD78" s="80"/>
      <c r="AE78" s="79"/>
      <c r="AF78" s="78"/>
      <c r="AG78" s="77"/>
      <c r="AH78" s="77"/>
      <c r="AI78" s="77"/>
      <c r="AJ78" s="77" t="s">
        <v>265</v>
      </c>
      <c r="AK78" s="77"/>
      <c r="AL78" s="77" t="s">
        <v>264</v>
      </c>
      <c r="AM78" s="77" t="s">
        <v>263</v>
      </c>
      <c r="AN78" s="77"/>
      <c r="AO78" s="77"/>
      <c r="AP78" s="77"/>
      <c r="AQ78" s="77"/>
      <c r="AR78" s="77"/>
      <c r="AS78" s="77"/>
      <c r="AT78" s="77"/>
      <c r="AU78" s="77"/>
      <c r="AV78" s="77"/>
      <c r="AW78" s="76"/>
    </row>
    <row r="79" spans="1:49" s="65" customFormat="1" ht="36" customHeight="1" x14ac:dyDescent="0.2">
      <c r="A79" s="85" t="s">
        <v>262</v>
      </c>
      <c r="B79" s="84" t="s">
        <v>261</v>
      </c>
      <c r="C79" s="83" t="s">
        <v>119</v>
      </c>
      <c r="D79" s="81"/>
      <c r="E79" s="80" t="s">
        <v>68</v>
      </c>
      <c r="F79" s="80"/>
      <c r="G79" s="82"/>
      <c r="H79" s="81"/>
      <c r="I79" s="80"/>
      <c r="J79" s="80"/>
      <c r="K79" s="80"/>
      <c r="L79" s="80"/>
      <c r="M79" s="80"/>
      <c r="N79" s="80"/>
      <c r="O79" s="80"/>
      <c r="P79" s="80"/>
      <c r="Q79" s="80"/>
      <c r="R79" s="80"/>
      <c r="S79" s="80"/>
      <c r="T79" s="80"/>
      <c r="U79" s="80"/>
      <c r="V79" s="80" t="s">
        <v>68</v>
      </c>
      <c r="W79" s="80"/>
      <c r="X79" s="79"/>
      <c r="Y79" s="81" t="s">
        <v>68</v>
      </c>
      <c r="Z79" s="80"/>
      <c r="AA79" s="80"/>
      <c r="AB79" s="80"/>
      <c r="AC79" s="80"/>
      <c r="AD79" s="80"/>
      <c r="AE79" s="79"/>
      <c r="AF79" s="78"/>
      <c r="AG79" s="77" t="s">
        <v>260</v>
      </c>
      <c r="AH79" s="77"/>
      <c r="AI79" s="77"/>
      <c r="AJ79" s="77" t="s">
        <v>259</v>
      </c>
      <c r="AK79" s="77"/>
      <c r="AL79" s="77" t="s">
        <v>258</v>
      </c>
      <c r="AM79" s="77" t="s">
        <v>257</v>
      </c>
      <c r="AN79" s="77"/>
      <c r="AO79" s="77"/>
      <c r="AP79" s="77"/>
      <c r="AQ79" s="77"/>
      <c r="AR79" s="77"/>
      <c r="AS79" s="77"/>
      <c r="AT79" s="77"/>
      <c r="AU79" s="77"/>
      <c r="AV79" s="77"/>
      <c r="AW79" s="76"/>
    </row>
    <row r="80" spans="1:49" s="65" customFormat="1" ht="36" customHeight="1" x14ac:dyDescent="0.2">
      <c r="A80" s="85" t="s">
        <v>256</v>
      </c>
      <c r="B80" s="84" t="s">
        <v>255</v>
      </c>
      <c r="C80" s="83" t="s">
        <v>119</v>
      </c>
      <c r="D80" s="81" t="s">
        <v>68</v>
      </c>
      <c r="E80" s="80" t="s">
        <v>68</v>
      </c>
      <c r="F80" s="80" t="s">
        <v>68</v>
      </c>
      <c r="G80" s="82"/>
      <c r="H80" s="81"/>
      <c r="I80" s="80"/>
      <c r="J80" s="80"/>
      <c r="K80" s="80" t="s">
        <v>68</v>
      </c>
      <c r="L80" s="80" t="s">
        <v>68</v>
      </c>
      <c r="M80" s="80"/>
      <c r="N80" s="80"/>
      <c r="O80" s="80"/>
      <c r="P80" s="80"/>
      <c r="Q80" s="80" t="s">
        <v>68</v>
      </c>
      <c r="R80" s="80" t="s">
        <v>68</v>
      </c>
      <c r="S80" s="80" t="s">
        <v>68</v>
      </c>
      <c r="T80" s="80"/>
      <c r="U80" s="80"/>
      <c r="V80" s="80" t="s">
        <v>68</v>
      </c>
      <c r="W80" s="80"/>
      <c r="X80" s="79"/>
      <c r="Y80" s="81" t="s">
        <v>68</v>
      </c>
      <c r="Z80" s="80"/>
      <c r="AA80" s="80"/>
      <c r="AB80" s="80"/>
      <c r="AC80" s="80"/>
      <c r="AD80" s="80"/>
      <c r="AE80" s="79"/>
      <c r="AF80" s="78"/>
      <c r="AG80" s="77" t="s">
        <v>254</v>
      </c>
      <c r="AH80" s="77"/>
      <c r="AI80" s="77"/>
      <c r="AJ80" s="77" t="s">
        <v>253</v>
      </c>
      <c r="AK80" s="77"/>
      <c r="AL80" s="77" t="s">
        <v>252</v>
      </c>
      <c r="AM80" s="77" t="s">
        <v>251</v>
      </c>
      <c r="AN80" s="77"/>
      <c r="AO80" s="77"/>
      <c r="AP80" s="77"/>
      <c r="AQ80" s="77"/>
      <c r="AR80" s="77"/>
      <c r="AS80" s="77"/>
      <c r="AT80" s="77"/>
      <c r="AU80" s="77"/>
      <c r="AV80" s="77"/>
      <c r="AW80" s="76"/>
    </row>
    <row r="81" spans="1:49" s="65" customFormat="1" ht="36" customHeight="1" x14ac:dyDescent="0.2">
      <c r="A81" s="85" t="s">
        <v>250</v>
      </c>
      <c r="B81" s="84" t="s">
        <v>249</v>
      </c>
      <c r="C81" s="83" t="s">
        <v>119</v>
      </c>
      <c r="D81" s="81" t="s">
        <v>68</v>
      </c>
      <c r="E81" s="80"/>
      <c r="F81" s="80"/>
      <c r="G81" s="82"/>
      <c r="H81" s="81"/>
      <c r="I81" s="80"/>
      <c r="J81" s="80"/>
      <c r="K81" s="80"/>
      <c r="L81" s="80"/>
      <c r="M81" s="80"/>
      <c r="N81" s="80"/>
      <c r="O81" s="80"/>
      <c r="P81" s="80"/>
      <c r="Q81" s="80"/>
      <c r="R81" s="80"/>
      <c r="S81" s="80"/>
      <c r="T81" s="80"/>
      <c r="U81" s="80"/>
      <c r="V81" s="80"/>
      <c r="W81" s="80"/>
      <c r="X81" s="79"/>
      <c r="Y81" s="81" t="s">
        <v>68</v>
      </c>
      <c r="Z81" s="80"/>
      <c r="AA81" s="80"/>
      <c r="AB81" s="80"/>
      <c r="AC81" s="80"/>
      <c r="AD81" s="80"/>
      <c r="AE81" s="79"/>
      <c r="AF81" s="78"/>
      <c r="AG81" s="77"/>
      <c r="AH81" s="77"/>
      <c r="AI81" s="77"/>
      <c r="AJ81" s="77" t="s">
        <v>248</v>
      </c>
      <c r="AK81" s="77"/>
      <c r="AL81" s="77" t="s">
        <v>247</v>
      </c>
      <c r="AM81" s="77" t="s">
        <v>246</v>
      </c>
      <c r="AN81" s="77"/>
      <c r="AO81" s="77"/>
      <c r="AP81" s="77"/>
      <c r="AQ81" s="77"/>
      <c r="AR81" s="77"/>
      <c r="AS81" s="77"/>
      <c r="AT81" s="77"/>
      <c r="AU81" s="77"/>
      <c r="AV81" s="77"/>
      <c r="AW81" s="76"/>
    </row>
    <row r="82" spans="1:49" s="65" customFormat="1" ht="36" customHeight="1" x14ac:dyDescent="0.2">
      <c r="A82" s="85" t="s">
        <v>245</v>
      </c>
      <c r="B82" s="84" t="s">
        <v>244</v>
      </c>
      <c r="C82" s="83" t="s">
        <v>119</v>
      </c>
      <c r="D82" s="81" t="s">
        <v>68</v>
      </c>
      <c r="E82" s="80" t="s">
        <v>68</v>
      </c>
      <c r="F82" s="80" t="s">
        <v>68</v>
      </c>
      <c r="G82" s="82"/>
      <c r="H82" s="81"/>
      <c r="I82" s="80"/>
      <c r="J82" s="80"/>
      <c r="K82" s="80"/>
      <c r="L82" s="80"/>
      <c r="M82" s="80" t="s">
        <v>68</v>
      </c>
      <c r="N82" s="80"/>
      <c r="O82" s="80"/>
      <c r="P82" s="80"/>
      <c r="Q82" s="80"/>
      <c r="R82" s="80"/>
      <c r="S82" s="80"/>
      <c r="T82" s="80"/>
      <c r="U82" s="80"/>
      <c r="V82" s="80" t="s">
        <v>68</v>
      </c>
      <c r="W82" s="80"/>
      <c r="X82" s="79"/>
      <c r="Y82" s="81" t="s">
        <v>68</v>
      </c>
      <c r="Z82" s="80"/>
      <c r="AA82" s="80"/>
      <c r="AB82" s="80"/>
      <c r="AC82" s="80"/>
      <c r="AD82" s="80"/>
      <c r="AE82" s="79"/>
      <c r="AF82" s="78"/>
      <c r="AG82" s="77"/>
      <c r="AH82" s="77"/>
      <c r="AI82" s="77"/>
      <c r="AJ82" s="77" t="s">
        <v>243</v>
      </c>
      <c r="AK82" s="77"/>
      <c r="AL82" s="77" t="s">
        <v>242</v>
      </c>
      <c r="AM82" s="77" t="s">
        <v>241</v>
      </c>
      <c r="AN82" s="77"/>
      <c r="AO82" s="77"/>
      <c r="AP82" s="77"/>
      <c r="AQ82" s="77"/>
      <c r="AR82" s="77"/>
      <c r="AS82" s="77"/>
      <c r="AT82" s="77"/>
      <c r="AU82" s="77"/>
      <c r="AV82" s="77"/>
      <c r="AW82" s="76"/>
    </row>
    <row r="83" spans="1:49" s="65" customFormat="1" ht="36" customHeight="1" x14ac:dyDescent="0.2">
      <c r="A83" s="85" t="s">
        <v>240</v>
      </c>
      <c r="B83" s="84" t="s">
        <v>239</v>
      </c>
      <c r="C83" s="83" t="s">
        <v>119</v>
      </c>
      <c r="D83" s="81" t="s">
        <v>68</v>
      </c>
      <c r="E83" s="80" t="s">
        <v>68</v>
      </c>
      <c r="F83" s="80" t="s">
        <v>68</v>
      </c>
      <c r="G83" s="82"/>
      <c r="H83" s="81"/>
      <c r="I83" s="80"/>
      <c r="J83" s="80" t="s">
        <v>68</v>
      </c>
      <c r="K83" s="80" t="s">
        <v>68</v>
      </c>
      <c r="L83" s="80"/>
      <c r="M83" s="80"/>
      <c r="N83" s="80"/>
      <c r="O83" s="80"/>
      <c r="P83" s="80"/>
      <c r="Q83" s="80" t="s">
        <v>68</v>
      </c>
      <c r="R83" s="80" t="s">
        <v>68</v>
      </c>
      <c r="S83" s="80" t="s">
        <v>68</v>
      </c>
      <c r="T83" s="80"/>
      <c r="U83" s="80"/>
      <c r="V83" s="80" t="s">
        <v>68</v>
      </c>
      <c r="W83" s="80"/>
      <c r="X83" s="79" t="s">
        <v>68</v>
      </c>
      <c r="Y83" s="81" t="s">
        <v>68</v>
      </c>
      <c r="Z83" s="80"/>
      <c r="AA83" s="80"/>
      <c r="AB83" s="80"/>
      <c r="AC83" s="80"/>
      <c r="AD83" s="80"/>
      <c r="AE83" s="79"/>
      <c r="AF83" s="78" t="s">
        <v>191</v>
      </c>
      <c r="AG83" s="77" t="s">
        <v>238</v>
      </c>
      <c r="AH83" s="77"/>
      <c r="AI83" s="77"/>
      <c r="AJ83" s="77" t="s">
        <v>237</v>
      </c>
      <c r="AK83" s="77"/>
      <c r="AL83" s="77" t="s">
        <v>236</v>
      </c>
      <c r="AM83" s="77" t="s">
        <v>235</v>
      </c>
      <c r="AN83" s="77"/>
      <c r="AO83" s="77"/>
      <c r="AP83" s="77"/>
      <c r="AQ83" s="77"/>
      <c r="AR83" s="77"/>
      <c r="AS83" s="77"/>
      <c r="AT83" s="77"/>
      <c r="AU83" s="77"/>
      <c r="AV83" s="77"/>
      <c r="AW83" s="76"/>
    </row>
    <row r="84" spans="1:49" s="65" customFormat="1" ht="36" customHeight="1" x14ac:dyDescent="0.2">
      <c r="A84" s="85" t="s">
        <v>234</v>
      </c>
      <c r="B84" s="84" t="s">
        <v>233</v>
      </c>
      <c r="C84" s="83" t="s">
        <v>119</v>
      </c>
      <c r="D84" s="81" t="s">
        <v>68</v>
      </c>
      <c r="E84" s="80" t="s">
        <v>68</v>
      </c>
      <c r="F84" s="80" t="s">
        <v>68</v>
      </c>
      <c r="G84" s="82" t="s">
        <v>68</v>
      </c>
      <c r="H84" s="81"/>
      <c r="I84" s="80"/>
      <c r="J84" s="80"/>
      <c r="K84" s="80"/>
      <c r="L84" s="80"/>
      <c r="M84" s="80"/>
      <c r="N84" s="80"/>
      <c r="O84" s="80" t="s">
        <v>68</v>
      </c>
      <c r="P84" s="80"/>
      <c r="Q84" s="80"/>
      <c r="R84" s="80"/>
      <c r="S84" s="80"/>
      <c r="T84" s="80"/>
      <c r="U84" s="80" t="s">
        <v>68</v>
      </c>
      <c r="V84" s="80" t="s">
        <v>68</v>
      </c>
      <c r="W84" s="80" t="s">
        <v>68</v>
      </c>
      <c r="X84" s="79" t="s">
        <v>68</v>
      </c>
      <c r="Y84" s="81" t="s">
        <v>68</v>
      </c>
      <c r="Z84" s="80"/>
      <c r="AA84" s="80"/>
      <c r="AB84" s="80"/>
      <c r="AC84" s="80"/>
      <c r="AD84" s="80"/>
      <c r="AE84" s="79"/>
      <c r="AF84" s="78" t="s">
        <v>191</v>
      </c>
      <c r="AG84" s="77" t="s">
        <v>232</v>
      </c>
      <c r="AH84" s="77"/>
      <c r="AI84" s="77"/>
      <c r="AJ84" s="77" t="s">
        <v>231</v>
      </c>
      <c r="AK84" s="77" t="s">
        <v>230</v>
      </c>
      <c r="AL84" s="77" t="s">
        <v>229</v>
      </c>
      <c r="AM84" s="77" t="s">
        <v>228</v>
      </c>
      <c r="AN84" s="77"/>
      <c r="AO84" s="77"/>
      <c r="AP84" s="77"/>
      <c r="AQ84" s="77"/>
      <c r="AR84" s="77"/>
      <c r="AS84" s="77"/>
      <c r="AT84" s="77"/>
      <c r="AU84" s="77"/>
      <c r="AV84" s="77"/>
      <c r="AW84" s="76"/>
    </row>
    <row r="85" spans="1:49" s="65" customFormat="1" ht="36" customHeight="1" x14ac:dyDescent="0.2">
      <c r="A85" s="85" t="s">
        <v>227</v>
      </c>
      <c r="B85" s="84" t="s">
        <v>226</v>
      </c>
      <c r="C85" s="83" t="s">
        <v>119</v>
      </c>
      <c r="D85" s="81"/>
      <c r="E85" s="80" t="s">
        <v>68</v>
      </c>
      <c r="F85" s="80" t="s">
        <v>68</v>
      </c>
      <c r="G85" s="82"/>
      <c r="H85" s="81"/>
      <c r="I85" s="80"/>
      <c r="J85" s="80"/>
      <c r="K85" s="80"/>
      <c r="L85" s="80"/>
      <c r="M85" s="80"/>
      <c r="N85" s="80"/>
      <c r="O85" s="80"/>
      <c r="P85" s="80"/>
      <c r="Q85" s="80" t="s">
        <v>68</v>
      </c>
      <c r="R85" s="80"/>
      <c r="S85" s="80"/>
      <c r="T85" s="80"/>
      <c r="U85" s="80"/>
      <c r="V85" s="80" t="s">
        <v>68</v>
      </c>
      <c r="W85" s="80"/>
      <c r="X85" s="79" t="s">
        <v>68</v>
      </c>
      <c r="Y85" s="81" t="s">
        <v>68</v>
      </c>
      <c r="Z85" s="80"/>
      <c r="AA85" s="80"/>
      <c r="AB85" s="80"/>
      <c r="AC85" s="80"/>
      <c r="AD85" s="80"/>
      <c r="AE85" s="79"/>
      <c r="AF85" s="78" t="s">
        <v>191</v>
      </c>
      <c r="AG85" s="77" t="s">
        <v>225</v>
      </c>
      <c r="AH85" s="77"/>
      <c r="AI85" s="77"/>
      <c r="AJ85" s="77" t="s">
        <v>224</v>
      </c>
      <c r="AK85" s="77" t="s">
        <v>223</v>
      </c>
      <c r="AL85" s="77" t="s">
        <v>222</v>
      </c>
      <c r="AM85" s="77" t="s">
        <v>221</v>
      </c>
      <c r="AN85" s="77"/>
      <c r="AO85" s="77"/>
      <c r="AP85" s="77"/>
      <c r="AQ85" s="77"/>
      <c r="AR85" s="77"/>
      <c r="AS85" s="77"/>
      <c r="AT85" s="77"/>
      <c r="AU85" s="77"/>
      <c r="AV85" s="77"/>
      <c r="AW85" s="76"/>
    </row>
    <row r="86" spans="1:49" s="65" customFormat="1" ht="36" customHeight="1" x14ac:dyDescent="0.2">
      <c r="A86" s="85" t="s">
        <v>220</v>
      </c>
      <c r="B86" s="84" t="s">
        <v>219</v>
      </c>
      <c r="C86" s="83" t="s">
        <v>119</v>
      </c>
      <c r="D86" s="81"/>
      <c r="E86" s="80" t="s">
        <v>68</v>
      </c>
      <c r="F86" s="80" t="s">
        <v>68</v>
      </c>
      <c r="G86" s="82"/>
      <c r="H86" s="81"/>
      <c r="I86" s="80"/>
      <c r="J86" s="80"/>
      <c r="K86" s="80"/>
      <c r="L86" s="80"/>
      <c r="M86" s="80"/>
      <c r="N86" s="80"/>
      <c r="O86" s="80"/>
      <c r="P86" s="80"/>
      <c r="Q86" s="80"/>
      <c r="R86" s="80"/>
      <c r="S86" s="80"/>
      <c r="T86" s="80"/>
      <c r="U86" s="80"/>
      <c r="V86" s="80" t="s">
        <v>68</v>
      </c>
      <c r="W86" s="80"/>
      <c r="X86" s="79"/>
      <c r="Y86" s="81" t="s">
        <v>68</v>
      </c>
      <c r="Z86" s="80"/>
      <c r="AA86" s="80"/>
      <c r="AB86" s="80"/>
      <c r="AC86" s="80"/>
      <c r="AD86" s="80"/>
      <c r="AE86" s="79"/>
      <c r="AF86" s="78"/>
      <c r="AG86" s="77"/>
      <c r="AH86" s="77"/>
      <c r="AI86" s="77"/>
      <c r="AJ86" s="77" t="s">
        <v>218</v>
      </c>
      <c r="AK86" s="77"/>
      <c r="AL86" s="77" t="s">
        <v>217</v>
      </c>
      <c r="AM86" s="77" t="s">
        <v>216</v>
      </c>
      <c r="AN86" s="77"/>
      <c r="AO86" s="77"/>
      <c r="AP86" s="77"/>
      <c r="AQ86" s="77"/>
      <c r="AR86" s="77"/>
      <c r="AS86" s="77"/>
      <c r="AT86" s="77"/>
      <c r="AU86" s="77"/>
      <c r="AV86" s="77"/>
      <c r="AW86" s="76"/>
    </row>
    <row r="87" spans="1:49" s="65" customFormat="1" ht="36" customHeight="1" x14ac:dyDescent="0.2">
      <c r="A87" s="85" t="s">
        <v>215</v>
      </c>
      <c r="B87" s="84" t="s">
        <v>214</v>
      </c>
      <c r="C87" s="83" t="s">
        <v>89</v>
      </c>
      <c r="D87" s="81" t="s">
        <v>68</v>
      </c>
      <c r="E87" s="80"/>
      <c r="F87" s="80"/>
      <c r="G87" s="82"/>
      <c r="H87" s="81"/>
      <c r="I87" s="80"/>
      <c r="J87" s="80"/>
      <c r="K87" s="80"/>
      <c r="L87" s="80" t="s">
        <v>68</v>
      </c>
      <c r="M87" s="80"/>
      <c r="N87" s="80"/>
      <c r="O87" s="80" t="s">
        <v>68</v>
      </c>
      <c r="P87" s="80"/>
      <c r="Q87" s="80"/>
      <c r="R87" s="80"/>
      <c r="S87" s="80"/>
      <c r="T87" s="80"/>
      <c r="U87" s="80"/>
      <c r="V87" s="80"/>
      <c r="W87" s="80"/>
      <c r="X87" s="79" t="s">
        <v>68</v>
      </c>
      <c r="Y87" s="81"/>
      <c r="Z87" s="80"/>
      <c r="AA87" s="80"/>
      <c r="AB87" s="80" t="s">
        <v>68</v>
      </c>
      <c r="AC87" s="80"/>
      <c r="AD87" s="80"/>
      <c r="AE87" s="79"/>
      <c r="AF87" s="78" t="s">
        <v>213</v>
      </c>
      <c r="AG87" s="77"/>
      <c r="AH87" s="77" t="s">
        <v>212</v>
      </c>
      <c r="AI87" s="77" t="s">
        <v>211</v>
      </c>
      <c r="AJ87" s="77" t="s">
        <v>210</v>
      </c>
      <c r="AK87" s="77" t="s">
        <v>209</v>
      </c>
      <c r="AL87" s="77" t="s">
        <v>208</v>
      </c>
      <c r="AM87" s="77" t="s">
        <v>207</v>
      </c>
      <c r="AN87" s="77"/>
      <c r="AO87" s="77" t="s">
        <v>206</v>
      </c>
      <c r="AP87" s="77" t="s">
        <v>205</v>
      </c>
      <c r="AQ87" s="77" t="s">
        <v>204</v>
      </c>
      <c r="AR87" s="77"/>
      <c r="AS87" s="77"/>
      <c r="AT87" s="77"/>
      <c r="AU87" s="77"/>
      <c r="AV87" s="77"/>
      <c r="AW87" s="76"/>
    </row>
    <row r="88" spans="1:49" s="65" customFormat="1" ht="36" customHeight="1" x14ac:dyDescent="0.2">
      <c r="A88" s="85" t="s">
        <v>203</v>
      </c>
      <c r="B88" s="84" t="s">
        <v>202</v>
      </c>
      <c r="C88" s="83" t="s">
        <v>119</v>
      </c>
      <c r="D88" s="81"/>
      <c r="E88" s="80" t="s">
        <v>68</v>
      </c>
      <c r="F88" s="80" t="s">
        <v>68</v>
      </c>
      <c r="G88" s="82"/>
      <c r="H88" s="81"/>
      <c r="I88" s="80"/>
      <c r="J88" s="80"/>
      <c r="K88" s="80"/>
      <c r="L88" s="80"/>
      <c r="M88" s="80"/>
      <c r="N88" s="80"/>
      <c r="O88" s="80"/>
      <c r="P88" s="80"/>
      <c r="Q88" s="80"/>
      <c r="R88" s="80"/>
      <c r="S88" s="80"/>
      <c r="T88" s="80"/>
      <c r="U88" s="80"/>
      <c r="V88" s="80" t="s">
        <v>68</v>
      </c>
      <c r="W88" s="80"/>
      <c r="X88" s="79"/>
      <c r="Y88" s="81" t="s">
        <v>68</v>
      </c>
      <c r="Z88" s="80"/>
      <c r="AA88" s="80"/>
      <c r="AB88" s="80"/>
      <c r="AC88" s="80"/>
      <c r="AD88" s="80"/>
      <c r="AE88" s="79"/>
      <c r="AF88" s="78"/>
      <c r="AG88" s="77"/>
      <c r="AH88" s="77"/>
      <c r="AI88" s="77"/>
      <c r="AJ88" s="77" t="s">
        <v>201</v>
      </c>
      <c r="AK88" s="77"/>
      <c r="AL88" s="77" t="s">
        <v>200</v>
      </c>
      <c r="AM88" s="77" t="s">
        <v>199</v>
      </c>
      <c r="AN88" s="77"/>
      <c r="AO88" s="77"/>
      <c r="AP88" s="77"/>
      <c r="AQ88" s="77"/>
      <c r="AR88" s="77"/>
      <c r="AS88" s="77"/>
      <c r="AT88" s="77"/>
      <c r="AU88" s="77"/>
      <c r="AV88" s="77"/>
      <c r="AW88" s="76"/>
    </row>
    <row r="89" spans="1:49" s="65" customFormat="1" ht="36" customHeight="1" x14ac:dyDescent="0.2">
      <c r="A89" s="85" t="s">
        <v>198</v>
      </c>
      <c r="B89" s="84" t="s">
        <v>197</v>
      </c>
      <c r="C89" s="83" t="s">
        <v>119</v>
      </c>
      <c r="D89" s="81"/>
      <c r="E89" s="80" t="s">
        <v>68</v>
      </c>
      <c r="F89" s="80"/>
      <c r="G89" s="82"/>
      <c r="H89" s="81"/>
      <c r="I89" s="80"/>
      <c r="J89" s="80"/>
      <c r="K89" s="80"/>
      <c r="L89" s="80"/>
      <c r="M89" s="80"/>
      <c r="N89" s="80"/>
      <c r="O89" s="80"/>
      <c r="P89" s="80"/>
      <c r="Q89" s="80"/>
      <c r="R89" s="80"/>
      <c r="S89" s="80"/>
      <c r="T89" s="80"/>
      <c r="U89" s="80"/>
      <c r="V89" s="80" t="s">
        <v>68</v>
      </c>
      <c r="W89" s="80"/>
      <c r="X89" s="79" t="s">
        <v>68</v>
      </c>
      <c r="Y89" s="81" t="s">
        <v>68</v>
      </c>
      <c r="Z89" s="80"/>
      <c r="AA89" s="80"/>
      <c r="AB89" s="80"/>
      <c r="AC89" s="80"/>
      <c r="AD89" s="80"/>
      <c r="AE89" s="79"/>
      <c r="AF89" s="78"/>
      <c r="AG89" s="77"/>
      <c r="AH89" s="77"/>
      <c r="AI89" s="77"/>
      <c r="AJ89" s="77" t="s">
        <v>196</v>
      </c>
      <c r="AK89" s="77"/>
      <c r="AL89" s="77" t="s">
        <v>195</v>
      </c>
      <c r="AM89" s="77" t="s">
        <v>194</v>
      </c>
      <c r="AN89" s="77"/>
      <c r="AO89" s="77"/>
      <c r="AP89" s="77"/>
      <c r="AQ89" s="77"/>
      <c r="AR89" s="77"/>
      <c r="AS89" s="77"/>
      <c r="AT89" s="77"/>
      <c r="AU89" s="77"/>
      <c r="AV89" s="77"/>
      <c r="AW89" s="76"/>
    </row>
    <row r="90" spans="1:49" s="65" customFormat="1" ht="36" customHeight="1" x14ac:dyDescent="0.2">
      <c r="A90" s="85" t="s">
        <v>193</v>
      </c>
      <c r="B90" s="84" t="s">
        <v>192</v>
      </c>
      <c r="C90" s="83" t="s">
        <v>119</v>
      </c>
      <c r="D90" s="81" t="s">
        <v>68</v>
      </c>
      <c r="E90" s="80" t="s">
        <v>68</v>
      </c>
      <c r="F90" s="80" t="s">
        <v>68</v>
      </c>
      <c r="G90" s="82"/>
      <c r="H90" s="81"/>
      <c r="I90" s="80"/>
      <c r="J90" s="80"/>
      <c r="K90" s="80"/>
      <c r="L90" s="80" t="s">
        <v>68</v>
      </c>
      <c r="M90" s="80"/>
      <c r="N90" s="80"/>
      <c r="O90" s="80"/>
      <c r="P90" s="80"/>
      <c r="Q90" s="80" t="s">
        <v>68</v>
      </c>
      <c r="R90" s="80" t="s">
        <v>68</v>
      </c>
      <c r="S90" s="80" t="s">
        <v>68</v>
      </c>
      <c r="T90" s="80"/>
      <c r="U90" s="80"/>
      <c r="V90" s="80" t="s">
        <v>68</v>
      </c>
      <c r="W90" s="80"/>
      <c r="X90" s="79" t="s">
        <v>68</v>
      </c>
      <c r="Y90" s="81" t="s">
        <v>68</v>
      </c>
      <c r="Z90" s="80"/>
      <c r="AA90" s="80"/>
      <c r="AB90" s="80"/>
      <c r="AC90" s="80"/>
      <c r="AD90" s="80"/>
      <c r="AE90" s="79"/>
      <c r="AF90" s="78" t="s">
        <v>191</v>
      </c>
      <c r="AG90" s="77" t="s">
        <v>190</v>
      </c>
      <c r="AH90" s="77"/>
      <c r="AI90" s="77"/>
      <c r="AJ90" s="77" t="s">
        <v>189</v>
      </c>
      <c r="AK90" s="77"/>
      <c r="AL90" s="77" t="s">
        <v>188</v>
      </c>
      <c r="AM90" s="77" t="s">
        <v>187</v>
      </c>
      <c r="AN90" s="77"/>
      <c r="AO90" s="77"/>
      <c r="AP90" s="77"/>
      <c r="AQ90" s="77"/>
      <c r="AR90" s="77"/>
      <c r="AS90" s="77"/>
      <c r="AT90" s="77"/>
      <c r="AU90" s="77"/>
      <c r="AV90" s="77"/>
      <c r="AW90" s="76"/>
    </row>
    <row r="91" spans="1:49" s="65" customFormat="1" ht="36" customHeight="1" x14ac:dyDescent="0.2">
      <c r="A91" s="85" t="s">
        <v>186</v>
      </c>
      <c r="B91" s="84" t="s">
        <v>185</v>
      </c>
      <c r="C91" s="83" t="s">
        <v>119</v>
      </c>
      <c r="D91" s="81" t="s">
        <v>68</v>
      </c>
      <c r="E91" s="80" t="s">
        <v>68</v>
      </c>
      <c r="F91" s="80" t="s">
        <v>68</v>
      </c>
      <c r="G91" s="82"/>
      <c r="H91" s="81"/>
      <c r="I91" s="80"/>
      <c r="J91" s="80"/>
      <c r="K91" s="80"/>
      <c r="L91" s="80" t="s">
        <v>68</v>
      </c>
      <c r="M91" s="80" t="s">
        <v>68</v>
      </c>
      <c r="N91" s="80"/>
      <c r="O91" s="80"/>
      <c r="P91" s="80"/>
      <c r="Q91" s="80"/>
      <c r="R91" s="80"/>
      <c r="S91" s="80"/>
      <c r="T91" s="80"/>
      <c r="U91" s="80"/>
      <c r="V91" s="80"/>
      <c r="W91" s="80"/>
      <c r="X91" s="79"/>
      <c r="Y91" s="81" t="s">
        <v>68</v>
      </c>
      <c r="Z91" s="80"/>
      <c r="AA91" s="80"/>
      <c r="AB91" s="80"/>
      <c r="AC91" s="80"/>
      <c r="AD91" s="80"/>
      <c r="AE91" s="79"/>
      <c r="AF91" s="78"/>
      <c r="AG91" s="77" t="s">
        <v>184</v>
      </c>
      <c r="AH91" s="77"/>
      <c r="AI91" s="77"/>
      <c r="AJ91" s="77" t="s">
        <v>183</v>
      </c>
      <c r="AK91" s="77"/>
      <c r="AL91" s="77" t="s">
        <v>182</v>
      </c>
      <c r="AM91" s="77" t="s">
        <v>181</v>
      </c>
      <c r="AN91" s="77"/>
      <c r="AO91" s="77"/>
      <c r="AP91" s="77"/>
      <c r="AQ91" s="77"/>
      <c r="AR91" s="77"/>
      <c r="AS91" s="77"/>
      <c r="AT91" s="77"/>
      <c r="AU91" s="77"/>
      <c r="AV91" s="77"/>
      <c r="AW91" s="76"/>
    </row>
    <row r="92" spans="1:49" s="65" customFormat="1" ht="36" customHeight="1" x14ac:dyDescent="0.2">
      <c r="A92" s="85" t="s">
        <v>180</v>
      </c>
      <c r="B92" s="84" t="s">
        <v>179</v>
      </c>
      <c r="C92" s="83" t="s">
        <v>106</v>
      </c>
      <c r="D92" s="81" t="s">
        <v>68</v>
      </c>
      <c r="E92" s="80"/>
      <c r="F92" s="80" t="s">
        <v>68</v>
      </c>
      <c r="G92" s="82"/>
      <c r="H92" s="81"/>
      <c r="I92" s="80"/>
      <c r="J92" s="80" t="s">
        <v>68</v>
      </c>
      <c r="K92" s="80" t="s">
        <v>68</v>
      </c>
      <c r="L92" s="80" t="s">
        <v>68</v>
      </c>
      <c r="M92" s="80" t="s">
        <v>68</v>
      </c>
      <c r="N92" s="80" t="s">
        <v>68</v>
      </c>
      <c r="O92" s="80" t="s">
        <v>68</v>
      </c>
      <c r="P92" s="80"/>
      <c r="Q92" s="80" t="s">
        <v>68</v>
      </c>
      <c r="R92" s="80" t="s">
        <v>68</v>
      </c>
      <c r="S92" s="80" t="s">
        <v>68</v>
      </c>
      <c r="T92" s="80" t="s">
        <v>68</v>
      </c>
      <c r="U92" s="80"/>
      <c r="V92" s="80" t="s">
        <v>68</v>
      </c>
      <c r="W92" s="80"/>
      <c r="X92" s="79"/>
      <c r="Y92" s="81"/>
      <c r="Z92" s="80"/>
      <c r="AA92" s="80"/>
      <c r="AB92" s="80"/>
      <c r="AC92" s="80"/>
      <c r="AD92" s="80"/>
      <c r="AE92" s="79" t="s">
        <v>68</v>
      </c>
      <c r="AF92" s="78"/>
      <c r="AG92" s="77"/>
      <c r="AH92" s="77"/>
      <c r="AI92" s="77"/>
      <c r="AJ92" s="77" t="s">
        <v>105</v>
      </c>
      <c r="AK92" s="77"/>
      <c r="AL92" s="77" t="s">
        <v>104</v>
      </c>
      <c r="AM92" s="77" t="s">
        <v>178</v>
      </c>
      <c r="AN92" s="77" t="s">
        <v>177</v>
      </c>
      <c r="AO92" s="77"/>
      <c r="AP92" s="77"/>
      <c r="AQ92" s="77"/>
      <c r="AR92" s="77"/>
      <c r="AS92" s="77"/>
      <c r="AT92" s="77"/>
      <c r="AU92" s="77"/>
      <c r="AV92" s="77"/>
      <c r="AW92" s="76"/>
    </row>
    <row r="93" spans="1:49" s="65" customFormat="1" ht="36" customHeight="1" x14ac:dyDescent="0.2">
      <c r="A93" s="85" t="s">
        <v>176</v>
      </c>
      <c r="B93" s="84" t="s">
        <v>1066</v>
      </c>
      <c r="C93" s="83" t="s">
        <v>89</v>
      </c>
      <c r="D93" s="81" t="s">
        <v>68</v>
      </c>
      <c r="E93" s="80"/>
      <c r="F93" s="80"/>
      <c r="G93" s="82"/>
      <c r="H93" s="81"/>
      <c r="I93" s="80"/>
      <c r="J93" s="80" t="s">
        <v>68</v>
      </c>
      <c r="K93" s="80"/>
      <c r="L93" s="80" t="s">
        <v>68</v>
      </c>
      <c r="M93" s="80"/>
      <c r="N93" s="80"/>
      <c r="O93" s="80" t="s">
        <v>68</v>
      </c>
      <c r="P93" s="80"/>
      <c r="Q93" s="80"/>
      <c r="R93" s="80"/>
      <c r="S93" s="80"/>
      <c r="T93" s="80"/>
      <c r="U93" s="80"/>
      <c r="V93" s="80"/>
      <c r="W93" s="80"/>
      <c r="X93" s="79"/>
      <c r="Y93" s="81" t="s">
        <v>68</v>
      </c>
      <c r="Z93" s="80"/>
      <c r="AA93" s="80"/>
      <c r="AB93" s="80"/>
      <c r="AC93" s="80"/>
      <c r="AD93" s="80"/>
      <c r="AE93" s="79"/>
      <c r="AF93" s="78" t="s">
        <v>175</v>
      </c>
      <c r="AG93" s="77"/>
      <c r="AH93" s="77" t="s">
        <v>174</v>
      </c>
      <c r="AI93" s="77" t="s">
        <v>173</v>
      </c>
      <c r="AJ93" s="77" t="s">
        <v>172</v>
      </c>
      <c r="AK93" s="77" t="s">
        <v>171</v>
      </c>
      <c r="AL93" s="77" t="s">
        <v>170</v>
      </c>
      <c r="AM93" s="77" t="s">
        <v>169</v>
      </c>
      <c r="AN93" s="77" t="s">
        <v>168</v>
      </c>
      <c r="AO93" s="77" t="s">
        <v>167</v>
      </c>
      <c r="AP93" s="77" t="s">
        <v>166</v>
      </c>
      <c r="AQ93" s="77" t="s">
        <v>165</v>
      </c>
      <c r="AR93" s="77"/>
      <c r="AS93" s="77"/>
      <c r="AT93" s="77"/>
      <c r="AU93" s="77"/>
      <c r="AV93" s="77"/>
      <c r="AW93" s="76"/>
    </row>
    <row r="94" spans="1:49" s="65" customFormat="1" ht="36" customHeight="1" x14ac:dyDescent="0.2">
      <c r="A94" s="85" t="s">
        <v>164</v>
      </c>
      <c r="B94" s="84" t="s">
        <v>1067</v>
      </c>
      <c r="C94" s="83" t="s">
        <v>89</v>
      </c>
      <c r="D94" s="81" t="s">
        <v>68</v>
      </c>
      <c r="E94" s="80" t="s">
        <v>68</v>
      </c>
      <c r="F94" s="80"/>
      <c r="G94" s="82" t="s">
        <v>68</v>
      </c>
      <c r="H94" s="81"/>
      <c r="I94" s="80"/>
      <c r="J94" s="80"/>
      <c r="K94" s="80"/>
      <c r="L94" s="80" t="s">
        <v>68</v>
      </c>
      <c r="M94" s="80"/>
      <c r="N94" s="80" t="s">
        <v>68</v>
      </c>
      <c r="O94" s="80" t="s">
        <v>68</v>
      </c>
      <c r="P94" s="80"/>
      <c r="Q94" s="80"/>
      <c r="R94" s="80" t="s">
        <v>68</v>
      </c>
      <c r="S94" s="80" t="s">
        <v>68</v>
      </c>
      <c r="T94" s="80"/>
      <c r="U94" s="80"/>
      <c r="V94" s="80" t="s">
        <v>68</v>
      </c>
      <c r="W94" s="80"/>
      <c r="X94" s="79" t="s">
        <v>68</v>
      </c>
      <c r="Y94" s="81" t="s">
        <v>68</v>
      </c>
      <c r="Z94" s="80"/>
      <c r="AA94" s="80"/>
      <c r="AB94" s="80"/>
      <c r="AC94" s="80"/>
      <c r="AD94" s="80"/>
      <c r="AE94" s="79"/>
      <c r="AF94" s="78" t="s">
        <v>163</v>
      </c>
      <c r="AG94" s="77"/>
      <c r="AH94" s="77" t="s">
        <v>162</v>
      </c>
      <c r="AI94" s="77" t="s">
        <v>161</v>
      </c>
      <c r="AJ94" s="77" t="s">
        <v>160</v>
      </c>
      <c r="AK94" s="77" t="s">
        <v>159</v>
      </c>
      <c r="AL94" s="77" t="s">
        <v>158</v>
      </c>
      <c r="AM94" s="77" t="s">
        <v>157</v>
      </c>
      <c r="AN94" s="77" t="s">
        <v>156</v>
      </c>
      <c r="AO94" s="77" t="s">
        <v>155</v>
      </c>
      <c r="AP94" s="77" t="s">
        <v>154</v>
      </c>
      <c r="AQ94" s="77" t="s">
        <v>153</v>
      </c>
      <c r="AR94" s="77" t="s">
        <v>152</v>
      </c>
      <c r="AS94" s="77" t="s">
        <v>151</v>
      </c>
      <c r="AT94" s="77" t="s">
        <v>150</v>
      </c>
      <c r="AU94" s="77"/>
      <c r="AV94" s="77"/>
      <c r="AW94" s="76"/>
    </row>
    <row r="95" spans="1:49" s="65" customFormat="1" ht="36" customHeight="1" x14ac:dyDescent="0.2">
      <c r="A95" s="85" t="s">
        <v>149</v>
      </c>
      <c r="B95" s="84" t="s">
        <v>148</v>
      </c>
      <c r="C95" s="83" t="s">
        <v>69</v>
      </c>
      <c r="D95" s="81" t="s">
        <v>68</v>
      </c>
      <c r="E95" s="80" t="s">
        <v>68</v>
      </c>
      <c r="F95" s="80"/>
      <c r="G95" s="82" t="s">
        <v>68</v>
      </c>
      <c r="H95" s="81"/>
      <c r="I95" s="80"/>
      <c r="J95" s="80"/>
      <c r="K95" s="80"/>
      <c r="L95" s="80"/>
      <c r="M95" s="80" t="s">
        <v>68</v>
      </c>
      <c r="N95" s="80"/>
      <c r="O95" s="80" t="s">
        <v>68</v>
      </c>
      <c r="P95" s="80"/>
      <c r="Q95" s="80"/>
      <c r="R95" s="80"/>
      <c r="S95" s="80"/>
      <c r="T95" s="80"/>
      <c r="U95" s="80" t="s">
        <v>68</v>
      </c>
      <c r="V95" s="80" t="s">
        <v>68</v>
      </c>
      <c r="W95" s="80"/>
      <c r="X95" s="79" t="s">
        <v>68</v>
      </c>
      <c r="Y95" s="81" t="s">
        <v>68</v>
      </c>
      <c r="Z95" s="80"/>
      <c r="AA95" s="80"/>
      <c r="AB95" s="80"/>
      <c r="AC95" s="80"/>
      <c r="AD95" s="80"/>
      <c r="AE95" s="79"/>
      <c r="AF95" s="78"/>
      <c r="AG95" s="77" t="s">
        <v>147</v>
      </c>
      <c r="AH95" s="77"/>
      <c r="AI95" s="77"/>
      <c r="AJ95" s="77" t="s">
        <v>146</v>
      </c>
      <c r="AK95" s="77"/>
      <c r="AL95" s="77" t="s">
        <v>145</v>
      </c>
      <c r="AM95" s="77" t="s">
        <v>144</v>
      </c>
      <c r="AN95" s="77"/>
      <c r="AO95" s="77"/>
      <c r="AP95" s="77"/>
      <c r="AQ95" s="77"/>
      <c r="AR95" s="77"/>
      <c r="AS95" s="77"/>
      <c r="AT95" s="77"/>
      <c r="AU95" s="77"/>
      <c r="AV95" s="77"/>
      <c r="AW95" s="76"/>
    </row>
    <row r="96" spans="1:49" s="65" customFormat="1" ht="36" customHeight="1" x14ac:dyDescent="0.2">
      <c r="A96" s="85" t="s">
        <v>143</v>
      </c>
      <c r="B96" s="84" t="s">
        <v>142</v>
      </c>
      <c r="C96" s="83" t="s">
        <v>89</v>
      </c>
      <c r="D96" s="81" t="s">
        <v>68</v>
      </c>
      <c r="E96" s="80"/>
      <c r="F96" s="80"/>
      <c r="G96" s="82"/>
      <c r="H96" s="81"/>
      <c r="I96" s="80"/>
      <c r="J96" s="80"/>
      <c r="K96" s="80"/>
      <c r="L96" s="80"/>
      <c r="M96" s="80"/>
      <c r="N96" s="80"/>
      <c r="O96" s="80"/>
      <c r="P96" s="80" t="s">
        <v>68</v>
      </c>
      <c r="Q96" s="80"/>
      <c r="R96" s="80"/>
      <c r="S96" s="80"/>
      <c r="T96" s="80"/>
      <c r="U96" s="80"/>
      <c r="V96" s="80"/>
      <c r="W96" s="80"/>
      <c r="X96" s="79"/>
      <c r="Y96" s="81" t="s">
        <v>68</v>
      </c>
      <c r="Z96" s="80"/>
      <c r="AA96" s="80"/>
      <c r="AB96" s="80"/>
      <c r="AC96" s="80"/>
      <c r="AD96" s="80"/>
      <c r="AE96" s="79"/>
      <c r="AF96" s="78" t="s">
        <v>141</v>
      </c>
      <c r="AG96" s="77" t="s">
        <v>140</v>
      </c>
      <c r="AH96" s="77"/>
      <c r="AI96" s="77" t="s">
        <v>139</v>
      </c>
      <c r="AJ96" s="77" t="s">
        <v>138</v>
      </c>
      <c r="AK96" s="77"/>
      <c r="AL96" s="77" t="s">
        <v>137</v>
      </c>
      <c r="AM96" s="77" t="s">
        <v>136</v>
      </c>
      <c r="AN96" s="77"/>
      <c r="AO96" s="77" t="s">
        <v>135</v>
      </c>
      <c r="AP96" s="77" t="s">
        <v>134</v>
      </c>
      <c r="AQ96" s="77" t="s">
        <v>133</v>
      </c>
      <c r="AR96" s="77"/>
      <c r="AS96" s="77"/>
      <c r="AT96" s="77"/>
      <c r="AU96" s="77"/>
      <c r="AV96" s="77"/>
      <c r="AW96" s="76"/>
    </row>
    <row r="97" spans="1:49" s="65" customFormat="1" ht="36" customHeight="1" x14ac:dyDescent="0.2">
      <c r="A97" s="85" t="s">
        <v>132</v>
      </c>
      <c r="B97" s="84" t="s">
        <v>131</v>
      </c>
      <c r="C97" s="83" t="s">
        <v>89</v>
      </c>
      <c r="D97" s="81" t="s">
        <v>68</v>
      </c>
      <c r="E97" s="80"/>
      <c r="F97" s="80"/>
      <c r="G97" s="82"/>
      <c r="H97" s="81"/>
      <c r="I97" s="80"/>
      <c r="J97" s="80"/>
      <c r="K97" s="80"/>
      <c r="L97" s="80"/>
      <c r="M97" s="80"/>
      <c r="N97" s="80"/>
      <c r="O97" s="80"/>
      <c r="P97" s="80" t="s">
        <v>68</v>
      </c>
      <c r="Q97" s="80"/>
      <c r="R97" s="80"/>
      <c r="S97" s="80"/>
      <c r="T97" s="80"/>
      <c r="U97" s="80"/>
      <c r="V97" s="80"/>
      <c r="W97" s="80"/>
      <c r="X97" s="79" t="s">
        <v>68</v>
      </c>
      <c r="Y97" s="81" t="s">
        <v>68</v>
      </c>
      <c r="Z97" s="80"/>
      <c r="AA97" s="80"/>
      <c r="AB97" s="80"/>
      <c r="AC97" s="80"/>
      <c r="AD97" s="80"/>
      <c r="AE97" s="79"/>
      <c r="AF97" s="78" t="s">
        <v>130</v>
      </c>
      <c r="AG97" s="77" t="s">
        <v>129</v>
      </c>
      <c r="AH97" s="77"/>
      <c r="AI97" s="77"/>
      <c r="AJ97" s="77" t="s">
        <v>128</v>
      </c>
      <c r="AK97" s="77" t="s">
        <v>127</v>
      </c>
      <c r="AL97" s="77" t="s">
        <v>126</v>
      </c>
      <c r="AM97" s="77" t="s">
        <v>125</v>
      </c>
      <c r="AN97" s="77"/>
      <c r="AO97" s="77" t="s">
        <v>124</v>
      </c>
      <c r="AP97" s="77" t="s">
        <v>123</v>
      </c>
      <c r="AQ97" s="77" t="s">
        <v>122</v>
      </c>
      <c r="AR97" s="77"/>
      <c r="AS97" s="77"/>
      <c r="AT97" s="77"/>
      <c r="AU97" s="77"/>
      <c r="AV97" s="77"/>
      <c r="AW97" s="76"/>
    </row>
    <row r="98" spans="1:49" s="65" customFormat="1" ht="36" customHeight="1" x14ac:dyDescent="0.2">
      <c r="A98" s="85" t="s">
        <v>121</v>
      </c>
      <c r="B98" s="84" t="s">
        <v>120</v>
      </c>
      <c r="C98" s="83" t="s">
        <v>119</v>
      </c>
      <c r="D98" s="81" t="s">
        <v>68</v>
      </c>
      <c r="E98" s="80" t="s">
        <v>68</v>
      </c>
      <c r="F98" s="80"/>
      <c r="G98" s="82" t="s">
        <v>68</v>
      </c>
      <c r="H98" s="81"/>
      <c r="I98" s="80"/>
      <c r="J98" s="80"/>
      <c r="K98" s="80"/>
      <c r="L98" s="80"/>
      <c r="M98" s="80"/>
      <c r="N98" s="80"/>
      <c r="O98" s="80"/>
      <c r="P98" s="80"/>
      <c r="Q98" s="80"/>
      <c r="R98" s="80"/>
      <c r="S98" s="80"/>
      <c r="T98" s="80"/>
      <c r="U98" s="80" t="s">
        <v>68</v>
      </c>
      <c r="V98" s="80" t="s">
        <v>68</v>
      </c>
      <c r="W98" s="80"/>
      <c r="X98" s="79"/>
      <c r="Y98" s="81" t="s">
        <v>68</v>
      </c>
      <c r="Z98" s="80"/>
      <c r="AA98" s="80"/>
      <c r="AB98" s="80"/>
      <c r="AC98" s="80"/>
      <c r="AD98" s="80"/>
      <c r="AE98" s="79"/>
      <c r="AF98" s="78" t="s">
        <v>118</v>
      </c>
      <c r="AG98" s="77" t="s">
        <v>117</v>
      </c>
      <c r="AH98" s="77" t="s">
        <v>116</v>
      </c>
      <c r="AI98" s="77"/>
      <c r="AJ98" s="77" t="s">
        <v>115</v>
      </c>
      <c r="AK98" s="77"/>
      <c r="AL98" s="77" t="s">
        <v>114</v>
      </c>
      <c r="AM98" s="77" t="s">
        <v>113</v>
      </c>
      <c r="AN98" s="77"/>
      <c r="AO98" s="77" t="s">
        <v>112</v>
      </c>
      <c r="AP98" s="77" t="s">
        <v>111</v>
      </c>
      <c r="AQ98" s="77" t="s">
        <v>110</v>
      </c>
      <c r="AR98" s="77" t="s">
        <v>109</v>
      </c>
      <c r="AS98" s="77"/>
      <c r="AT98" s="77"/>
      <c r="AU98" s="77"/>
      <c r="AV98" s="77"/>
      <c r="AW98" s="76"/>
    </row>
    <row r="99" spans="1:49" s="65" customFormat="1" ht="36" customHeight="1" x14ac:dyDescent="0.2">
      <c r="A99" s="85" t="s">
        <v>108</v>
      </c>
      <c r="B99" s="84" t="s">
        <v>107</v>
      </c>
      <c r="C99" s="83" t="s">
        <v>106</v>
      </c>
      <c r="D99" s="81" t="s">
        <v>68</v>
      </c>
      <c r="E99" s="80"/>
      <c r="F99" s="80" t="s">
        <v>68</v>
      </c>
      <c r="G99" s="82"/>
      <c r="H99" s="81"/>
      <c r="I99" s="80"/>
      <c r="J99" s="80" t="s">
        <v>68</v>
      </c>
      <c r="K99" s="80" t="s">
        <v>68</v>
      </c>
      <c r="L99" s="80" t="s">
        <v>68</v>
      </c>
      <c r="M99" s="80" t="s">
        <v>68</v>
      </c>
      <c r="N99" s="80" t="s">
        <v>68</v>
      </c>
      <c r="O99" s="80" t="s">
        <v>68</v>
      </c>
      <c r="P99" s="80"/>
      <c r="Q99" s="80" t="s">
        <v>68</v>
      </c>
      <c r="R99" s="80" t="s">
        <v>68</v>
      </c>
      <c r="S99" s="80" t="s">
        <v>68</v>
      </c>
      <c r="T99" s="80" t="s">
        <v>68</v>
      </c>
      <c r="U99" s="80"/>
      <c r="V99" s="80" t="s">
        <v>68</v>
      </c>
      <c r="W99" s="80"/>
      <c r="X99" s="79"/>
      <c r="Y99" s="81"/>
      <c r="Z99" s="80"/>
      <c r="AA99" s="80"/>
      <c r="AB99" s="80"/>
      <c r="AC99" s="80"/>
      <c r="AD99" s="80"/>
      <c r="AE99" s="79" t="s">
        <v>68</v>
      </c>
      <c r="AF99" s="78"/>
      <c r="AG99" s="77"/>
      <c r="AH99" s="77"/>
      <c r="AI99" s="77"/>
      <c r="AJ99" s="77" t="s">
        <v>105</v>
      </c>
      <c r="AK99" s="77"/>
      <c r="AL99" s="77" t="s">
        <v>104</v>
      </c>
      <c r="AM99" s="77" t="s">
        <v>103</v>
      </c>
      <c r="AN99" s="77"/>
      <c r="AO99" s="77"/>
      <c r="AP99" s="77"/>
      <c r="AQ99" s="77"/>
      <c r="AR99" s="77"/>
      <c r="AS99" s="77"/>
      <c r="AT99" s="77"/>
      <c r="AU99" s="77"/>
      <c r="AV99" s="77"/>
      <c r="AW99" s="76"/>
    </row>
    <row r="100" spans="1:49" s="65" customFormat="1" ht="36" customHeight="1" x14ac:dyDescent="0.2">
      <c r="A100" s="85" t="s">
        <v>102</v>
      </c>
      <c r="B100" s="84" t="s">
        <v>101</v>
      </c>
      <c r="C100" s="83" t="s">
        <v>69</v>
      </c>
      <c r="D100" s="81" t="s">
        <v>68</v>
      </c>
      <c r="E100" s="80" t="s">
        <v>68</v>
      </c>
      <c r="F100" s="80"/>
      <c r="G100" s="82"/>
      <c r="H100" s="81"/>
      <c r="I100" s="80"/>
      <c r="J100" s="80"/>
      <c r="K100" s="80"/>
      <c r="L100" s="80" t="s">
        <v>68</v>
      </c>
      <c r="M100" s="80" t="s">
        <v>68</v>
      </c>
      <c r="N100" s="80"/>
      <c r="O100" s="80"/>
      <c r="P100" s="80"/>
      <c r="Q100" s="80"/>
      <c r="R100" s="80"/>
      <c r="S100" s="80"/>
      <c r="T100" s="80"/>
      <c r="U100" s="80"/>
      <c r="V100" s="80" t="s">
        <v>68</v>
      </c>
      <c r="W100" s="80" t="s">
        <v>68</v>
      </c>
      <c r="X100" s="79" t="s">
        <v>68</v>
      </c>
      <c r="Y100" s="81"/>
      <c r="Z100" s="80"/>
      <c r="AA100" s="80"/>
      <c r="AB100" s="80" t="s">
        <v>68</v>
      </c>
      <c r="AC100" s="80"/>
      <c r="AD100" s="80"/>
      <c r="AE100" s="79"/>
      <c r="AF100" s="78"/>
      <c r="AG100" s="77"/>
      <c r="AH100" s="77" t="s">
        <v>100</v>
      </c>
      <c r="AI100" s="77" t="s">
        <v>99</v>
      </c>
      <c r="AJ100" s="77" t="s">
        <v>98</v>
      </c>
      <c r="AK100" s="77" t="s">
        <v>97</v>
      </c>
      <c r="AL100" s="77" t="s">
        <v>96</v>
      </c>
      <c r="AM100" s="77" t="s">
        <v>95</v>
      </c>
      <c r="AN100" s="77"/>
      <c r="AO100" s="77" t="s">
        <v>94</v>
      </c>
      <c r="AP100" s="77" t="s">
        <v>93</v>
      </c>
      <c r="AQ100" s="77" t="s">
        <v>92</v>
      </c>
      <c r="AR100" s="77"/>
      <c r="AS100" s="77"/>
      <c r="AT100" s="77"/>
      <c r="AU100" s="77"/>
      <c r="AV100" s="77"/>
      <c r="AW100" s="76"/>
    </row>
    <row r="101" spans="1:49" s="65" customFormat="1" ht="36" customHeight="1" x14ac:dyDescent="0.2">
      <c r="A101" s="85" t="s">
        <v>91</v>
      </c>
      <c r="B101" s="84" t="s">
        <v>90</v>
      </c>
      <c r="C101" s="83" t="s">
        <v>89</v>
      </c>
      <c r="D101" s="81" t="s">
        <v>68</v>
      </c>
      <c r="E101" s="80"/>
      <c r="F101" s="80"/>
      <c r="G101" s="82"/>
      <c r="H101" s="81"/>
      <c r="I101" s="80"/>
      <c r="J101" s="80"/>
      <c r="K101" s="80"/>
      <c r="L101" s="80" t="s">
        <v>68</v>
      </c>
      <c r="M101" s="80"/>
      <c r="N101" s="80"/>
      <c r="O101" s="80"/>
      <c r="P101" s="80"/>
      <c r="Q101" s="80"/>
      <c r="R101" s="80"/>
      <c r="S101" s="80"/>
      <c r="T101" s="80"/>
      <c r="U101" s="80"/>
      <c r="V101" s="80"/>
      <c r="W101" s="80"/>
      <c r="X101" s="79"/>
      <c r="Y101" s="81"/>
      <c r="Z101" s="80" t="s">
        <v>68</v>
      </c>
      <c r="AA101" s="80"/>
      <c r="AB101" s="80"/>
      <c r="AC101" s="80"/>
      <c r="AD101" s="80"/>
      <c r="AE101" s="79"/>
      <c r="AF101" s="78"/>
      <c r="AG101" s="77" t="s">
        <v>88</v>
      </c>
      <c r="AH101" s="77"/>
      <c r="AI101" s="77"/>
      <c r="AJ101" s="77" t="s">
        <v>87</v>
      </c>
      <c r="AK101" s="77" t="s">
        <v>86</v>
      </c>
      <c r="AL101" s="77"/>
      <c r="AM101" s="77" t="s">
        <v>85</v>
      </c>
      <c r="AN101" s="77"/>
      <c r="AO101" s="77" t="s">
        <v>84</v>
      </c>
      <c r="AP101" s="77" t="s">
        <v>83</v>
      </c>
      <c r="AQ101" s="77" t="s">
        <v>82</v>
      </c>
      <c r="AR101" s="77" t="s">
        <v>81</v>
      </c>
      <c r="AS101" s="77" t="s">
        <v>80</v>
      </c>
      <c r="AT101" s="77" t="s">
        <v>79</v>
      </c>
      <c r="AU101" s="77"/>
      <c r="AV101" s="77"/>
      <c r="AW101" s="76"/>
    </row>
    <row r="102" spans="1:49" s="65" customFormat="1" ht="36" customHeight="1" x14ac:dyDescent="0.2">
      <c r="A102" s="85" t="s">
        <v>78</v>
      </c>
      <c r="B102" s="84" t="s">
        <v>77</v>
      </c>
      <c r="C102" s="83" t="s">
        <v>69</v>
      </c>
      <c r="D102" s="81" t="s">
        <v>68</v>
      </c>
      <c r="E102" s="80" t="s">
        <v>68</v>
      </c>
      <c r="F102" s="80"/>
      <c r="G102" s="82"/>
      <c r="H102" s="81"/>
      <c r="I102" s="80"/>
      <c r="J102" s="80"/>
      <c r="K102" s="80"/>
      <c r="L102" s="80" t="s">
        <v>68</v>
      </c>
      <c r="M102" s="80" t="s">
        <v>68</v>
      </c>
      <c r="N102" s="80"/>
      <c r="O102" s="80"/>
      <c r="P102" s="80"/>
      <c r="Q102" s="80"/>
      <c r="R102" s="80"/>
      <c r="S102" s="80"/>
      <c r="T102" s="80"/>
      <c r="U102" s="80"/>
      <c r="V102" s="80" t="s">
        <v>68</v>
      </c>
      <c r="W102" s="80" t="s">
        <v>68</v>
      </c>
      <c r="X102" s="79" t="s">
        <v>68</v>
      </c>
      <c r="Y102" s="81"/>
      <c r="Z102" s="80"/>
      <c r="AA102" s="80"/>
      <c r="AB102" s="80"/>
      <c r="AC102" s="80"/>
      <c r="AD102" s="80"/>
      <c r="AE102" s="79" t="s">
        <v>68</v>
      </c>
      <c r="AF102" s="78"/>
      <c r="AG102" s="77"/>
      <c r="AH102" s="77"/>
      <c r="AI102" s="77"/>
      <c r="AJ102" s="77" t="s">
        <v>76</v>
      </c>
      <c r="AK102" s="77"/>
      <c r="AL102" s="77" t="s">
        <v>75</v>
      </c>
      <c r="AM102" s="77" t="s">
        <v>74</v>
      </c>
      <c r="AN102" s="77"/>
      <c r="AO102" s="77" t="s">
        <v>73</v>
      </c>
      <c r="AP102" s="77" t="s">
        <v>72</v>
      </c>
      <c r="AQ102" s="77"/>
      <c r="AR102" s="77"/>
      <c r="AS102" s="77"/>
      <c r="AT102" s="77"/>
      <c r="AU102" s="77"/>
      <c r="AV102" s="77"/>
      <c r="AW102" s="76"/>
    </row>
    <row r="103" spans="1:49" s="65" customFormat="1" ht="36" customHeight="1" x14ac:dyDescent="0.2">
      <c r="A103" s="85" t="s">
        <v>71</v>
      </c>
      <c r="B103" s="84" t="s">
        <v>70</v>
      </c>
      <c r="C103" s="83" t="s">
        <v>69</v>
      </c>
      <c r="D103" s="81" t="s">
        <v>68</v>
      </c>
      <c r="E103" s="80" t="s">
        <v>68</v>
      </c>
      <c r="F103" s="80" t="s">
        <v>68</v>
      </c>
      <c r="G103" s="82"/>
      <c r="H103" s="81" t="s">
        <v>68</v>
      </c>
      <c r="I103" s="80" t="s">
        <v>68</v>
      </c>
      <c r="J103" s="80" t="s">
        <v>68</v>
      </c>
      <c r="K103" s="80" t="s">
        <v>68</v>
      </c>
      <c r="L103" s="80" t="s">
        <v>68</v>
      </c>
      <c r="M103" s="80" t="s">
        <v>68</v>
      </c>
      <c r="N103" s="80"/>
      <c r="O103" s="80" t="s">
        <v>68</v>
      </c>
      <c r="P103" s="80"/>
      <c r="Q103" s="80" t="s">
        <v>68</v>
      </c>
      <c r="R103" s="80" t="s">
        <v>68</v>
      </c>
      <c r="S103" s="80" t="s">
        <v>68</v>
      </c>
      <c r="T103" s="80"/>
      <c r="U103" s="80"/>
      <c r="V103" s="80" t="s">
        <v>68</v>
      </c>
      <c r="W103" s="80" t="s">
        <v>68</v>
      </c>
      <c r="X103" s="79" t="s">
        <v>68</v>
      </c>
      <c r="Y103" s="81"/>
      <c r="Z103" s="80"/>
      <c r="AA103" s="80"/>
      <c r="AB103" s="80" t="s">
        <v>68</v>
      </c>
      <c r="AC103" s="80"/>
      <c r="AD103" s="80"/>
      <c r="AE103" s="79"/>
      <c r="AF103" s="78"/>
      <c r="AG103" s="77"/>
      <c r="AH103" s="77" t="s">
        <v>67</v>
      </c>
      <c r="AI103" s="77"/>
      <c r="AJ103" s="77" t="s">
        <v>66</v>
      </c>
      <c r="AK103" s="77" t="s">
        <v>65</v>
      </c>
      <c r="AL103" s="77" t="s">
        <v>64</v>
      </c>
      <c r="AM103" s="77" t="s">
        <v>63</v>
      </c>
      <c r="AN103" s="77"/>
      <c r="AO103" s="77" t="s">
        <v>62</v>
      </c>
      <c r="AP103" s="77" t="s">
        <v>61</v>
      </c>
      <c r="AQ103" s="77" t="s">
        <v>60</v>
      </c>
      <c r="AR103" s="77" t="s">
        <v>59</v>
      </c>
      <c r="AS103" s="77" t="s">
        <v>58</v>
      </c>
      <c r="AT103" s="77"/>
      <c r="AU103" s="77"/>
      <c r="AV103" s="77"/>
      <c r="AW103" s="76"/>
    </row>
    <row r="104" spans="1:49" s="65" customFormat="1" ht="36" customHeight="1" x14ac:dyDescent="0.2">
      <c r="A104" s="85"/>
      <c r="B104" s="84"/>
      <c r="C104" s="83"/>
      <c r="D104" s="81"/>
      <c r="E104" s="80"/>
      <c r="F104" s="80"/>
      <c r="G104" s="82"/>
      <c r="H104" s="81"/>
      <c r="I104" s="80"/>
      <c r="J104" s="80"/>
      <c r="K104" s="80"/>
      <c r="L104" s="80"/>
      <c r="M104" s="80"/>
      <c r="N104" s="80"/>
      <c r="O104" s="80"/>
      <c r="P104" s="80"/>
      <c r="Q104" s="80"/>
      <c r="R104" s="80"/>
      <c r="S104" s="80"/>
      <c r="T104" s="80"/>
      <c r="U104" s="80"/>
      <c r="V104" s="80"/>
      <c r="W104" s="80"/>
      <c r="X104" s="79"/>
      <c r="Y104" s="81"/>
      <c r="Z104" s="80"/>
      <c r="AA104" s="80"/>
      <c r="AB104" s="80"/>
      <c r="AC104" s="80"/>
      <c r="AD104" s="80"/>
      <c r="AE104" s="79"/>
      <c r="AF104" s="78"/>
      <c r="AG104" s="77"/>
      <c r="AH104" s="77"/>
      <c r="AI104" s="77"/>
      <c r="AJ104" s="77"/>
      <c r="AK104" s="77"/>
      <c r="AL104" s="77"/>
      <c r="AM104" s="77"/>
      <c r="AN104" s="77"/>
      <c r="AO104" s="77"/>
      <c r="AP104" s="77"/>
      <c r="AQ104" s="77"/>
      <c r="AR104" s="77"/>
      <c r="AS104" s="77"/>
      <c r="AT104" s="77"/>
      <c r="AU104" s="77"/>
      <c r="AV104" s="77"/>
      <c r="AW104" s="76"/>
    </row>
    <row r="105" spans="1:49" s="65" customFormat="1" ht="36" customHeight="1" x14ac:dyDescent="0.2">
      <c r="A105" s="85"/>
      <c r="B105" s="84"/>
      <c r="C105" s="83"/>
      <c r="D105" s="81"/>
      <c r="E105" s="80"/>
      <c r="F105" s="80"/>
      <c r="G105" s="82"/>
      <c r="H105" s="81"/>
      <c r="I105" s="80"/>
      <c r="J105" s="80"/>
      <c r="K105" s="80"/>
      <c r="L105" s="80"/>
      <c r="M105" s="80"/>
      <c r="N105" s="80"/>
      <c r="O105" s="80"/>
      <c r="P105" s="80"/>
      <c r="Q105" s="80"/>
      <c r="R105" s="80"/>
      <c r="S105" s="80"/>
      <c r="T105" s="80"/>
      <c r="U105" s="80"/>
      <c r="V105" s="80"/>
      <c r="W105" s="80"/>
      <c r="X105" s="79"/>
      <c r="Y105" s="81"/>
      <c r="Z105" s="80"/>
      <c r="AA105" s="80"/>
      <c r="AB105" s="80"/>
      <c r="AC105" s="80"/>
      <c r="AD105" s="80"/>
      <c r="AE105" s="79"/>
      <c r="AF105" s="78"/>
      <c r="AG105" s="77"/>
      <c r="AH105" s="77"/>
      <c r="AI105" s="77"/>
      <c r="AJ105" s="77"/>
      <c r="AK105" s="77"/>
      <c r="AL105" s="77"/>
      <c r="AM105" s="77"/>
      <c r="AN105" s="77"/>
      <c r="AO105" s="77"/>
      <c r="AP105" s="77"/>
      <c r="AQ105" s="77"/>
      <c r="AR105" s="77"/>
      <c r="AS105" s="77"/>
      <c r="AT105" s="77"/>
      <c r="AU105" s="77"/>
      <c r="AV105" s="77"/>
      <c r="AW105" s="76"/>
    </row>
    <row r="106" spans="1:49" s="65" customFormat="1" ht="36" customHeight="1" x14ac:dyDescent="0.2">
      <c r="A106" s="85"/>
      <c r="B106" s="84"/>
      <c r="C106" s="83"/>
      <c r="D106" s="81"/>
      <c r="E106" s="80"/>
      <c r="F106" s="80"/>
      <c r="G106" s="82"/>
      <c r="H106" s="81"/>
      <c r="I106" s="80"/>
      <c r="J106" s="80"/>
      <c r="K106" s="80"/>
      <c r="L106" s="80"/>
      <c r="M106" s="80"/>
      <c r="N106" s="80"/>
      <c r="O106" s="80"/>
      <c r="P106" s="80"/>
      <c r="Q106" s="80"/>
      <c r="R106" s="80"/>
      <c r="S106" s="80"/>
      <c r="T106" s="80"/>
      <c r="U106" s="80"/>
      <c r="V106" s="80"/>
      <c r="W106" s="80"/>
      <c r="X106" s="79"/>
      <c r="Y106" s="81"/>
      <c r="Z106" s="80"/>
      <c r="AA106" s="80"/>
      <c r="AB106" s="80"/>
      <c r="AC106" s="80"/>
      <c r="AD106" s="80"/>
      <c r="AE106" s="79"/>
      <c r="AF106" s="78"/>
      <c r="AG106" s="77"/>
      <c r="AH106" s="77"/>
      <c r="AI106" s="77"/>
      <c r="AJ106" s="77"/>
      <c r="AK106" s="77"/>
      <c r="AL106" s="77"/>
      <c r="AM106" s="77"/>
      <c r="AN106" s="77"/>
      <c r="AO106" s="77"/>
      <c r="AP106" s="77"/>
      <c r="AQ106" s="77"/>
      <c r="AR106" s="77"/>
      <c r="AS106" s="77"/>
      <c r="AT106" s="77"/>
      <c r="AU106" s="77"/>
      <c r="AV106" s="77"/>
      <c r="AW106" s="76"/>
    </row>
    <row r="107" spans="1:49" s="65" customFormat="1" ht="36" customHeight="1" x14ac:dyDescent="0.2">
      <c r="A107" s="85"/>
      <c r="B107" s="84"/>
      <c r="C107" s="83"/>
      <c r="D107" s="81"/>
      <c r="E107" s="80"/>
      <c r="F107" s="80"/>
      <c r="G107" s="82"/>
      <c r="H107" s="81"/>
      <c r="I107" s="80"/>
      <c r="J107" s="80"/>
      <c r="K107" s="80"/>
      <c r="L107" s="80"/>
      <c r="M107" s="80"/>
      <c r="N107" s="80"/>
      <c r="O107" s="80"/>
      <c r="P107" s="80"/>
      <c r="Q107" s="80"/>
      <c r="R107" s="80"/>
      <c r="S107" s="80"/>
      <c r="T107" s="80"/>
      <c r="U107" s="80"/>
      <c r="V107" s="80"/>
      <c r="W107" s="80"/>
      <c r="X107" s="79"/>
      <c r="Y107" s="81"/>
      <c r="Z107" s="80"/>
      <c r="AA107" s="80"/>
      <c r="AB107" s="80"/>
      <c r="AC107" s="80"/>
      <c r="AD107" s="80"/>
      <c r="AE107" s="79"/>
      <c r="AF107" s="78"/>
      <c r="AG107" s="77"/>
      <c r="AH107" s="77"/>
      <c r="AI107" s="77"/>
      <c r="AJ107" s="77"/>
      <c r="AK107" s="77"/>
      <c r="AL107" s="77"/>
      <c r="AM107" s="77"/>
      <c r="AN107" s="77"/>
      <c r="AO107" s="77"/>
      <c r="AP107" s="77"/>
      <c r="AQ107" s="77"/>
      <c r="AR107" s="77"/>
      <c r="AS107" s="77"/>
      <c r="AT107" s="77"/>
      <c r="AU107" s="77"/>
      <c r="AV107" s="77"/>
      <c r="AW107" s="76"/>
    </row>
    <row r="108" spans="1:49" s="65" customFormat="1" ht="36" customHeight="1" x14ac:dyDescent="0.2">
      <c r="A108" s="85"/>
      <c r="B108" s="84"/>
      <c r="C108" s="83"/>
      <c r="D108" s="81"/>
      <c r="E108" s="80"/>
      <c r="F108" s="80"/>
      <c r="G108" s="82"/>
      <c r="H108" s="81"/>
      <c r="I108" s="80"/>
      <c r="J108" s="80"/>
      <c r="K108" s="80"/>
      <c r="L108" s="80"/>
      <c r="M108" s="80"/>
      <c r="N108" s="80"/>
      <c r="O108" s="80"/>
      <c r="P108" s="80"/>
      <c r="Q108" s="80"/>
      <c r="R108" s="80"/>
      <c r="S108" s="80"/>
      <c r="T108" s="80"/>
      <c r="U108" s="80"/>
      <c r="V108" s="80"/>
      <c r="W108" s="80"/>
      <c r="X108" s="79"/>
      <c r="Y108" s="81"/>
      <c r="Z108" s="80"/>
      <c r="AA108" s="80"/>
      <c r="AB108" s="80"/>
      <c r="AC108" s="80"/>
      <c r="AD108" s="80"/>
      <c r="AE108" s="79"/>
      <c r="AF108" s="78"/>
      <c r="AG108" s="77"/>
      <c r="AH108" s="77"/>
      <c r="AI108" s="77"/>
      <c r="AJ108" s="77"/>
      <c r="AK108" s="77"/>
      <c r="AL108" s="77"/>
      <c r="AM108" s="77"/>
      <c r="AN108" s="77"/>
      <c r="AO108" s="77"/>
      <c r="AP108" s="77"/>
      <c r="AQ108" s="77"/>
      <c r="AR108" s="77"/>
      <c r="AS108" s="77"/>
      <c r="AT108" s="77"/>
      <c r="AU108" s="77"/>
      <c r="AV108" s="77"/>
      <c r="AW108" s="76"/>
    </row>
    <row r="109" spans="1:49" s="65" customFormat="1" ht="36" customHeight="1" x14ac:dyDescent="0.2">
      <c r="A109" s="85"/>
      <c r="B109" s="84"/>
      <c r="C109" s="83"/>
      <c r="D109" s="81"/>
      <c r="E109" s="80"/>
      <c r="F109" s="80"/>
      <c r="G109" s="82"/>
      <c r="H109" s="81"/>
      <c r="I109" s="80"/>
      <c r="J109" s="80"/>
      <c r="K109" s="80"/>
      <c r="L109" s="80"/>
      <c r="M109" s="80"/>
      <c r="N109" s="80"/>
      <c r="O109" s="80"/>
      <c r="P109" s="80"/>
      <c r="Q109" s="80"/>
      <c r="R109" s="80"/>
      <c r="S109" s="80"/>
      <c r="T109" s="80"/>
      <c r="U109" s="80"/>
      <c r="V109" s="80"/>
      <c r="W109" s="80"/>
      <c r="X109" s="79"/>
      <c r="Y109" s="81"/>
      <c r="Z109" s="80"/>
      <c r="AA109" s="80"/>
      <c r="AB109" s="80"/>
      <c r="AC109" s="80"/>
      <c r="AD109" s="80"/>
      <c r="AE109" s="79"/>
      <c r="AF109" s="78"/>
      <c r="AG109" s="77"/>
      <c r="AH109" s="77"/>
      <c r="AI109" s="77"/>
      <c r="AJ109" s="77"/>
      <c r="AK109" s="77"/>
      <c r="AL109" s="77"/>
      <c r="AM109" s="77"/>
      <c r="AN109" s="77"/>
      <c r="AO109" s="77"/>
      <c r="AP109" s="77"/>
      <c r="AQ109" s="77"/>
      <c r="AR109" s="77"/>
      <c r="AS109" s="77"/>
      <c r="AT109" s="77"/>
      <c r="AU109" s="77"/>
      <c r="AV109" s="77"/>
      <c r="AW109" s="76"/>
    </row>
    <row r="110" spans="1:49" s="65" customFormat="1" ht="36" customHeight="1" x14ac:dyDescent="0.2">
      <c r="A110" s="85"/>
      <c r="B110" s="84"/>
      <c r="C110" s="83"/>
      <c r="D110" s="81"/>
      <c r="E110" s="80"/>
      <c r="F110" s="80"/>
      <c r="G110" s="82"/>
      <c r="H110" s="81"/>
      <c r="I110" s="80"/>
      <c r="J110" s="80"/>
      <c r="K110" s="80"/>
      <c r="L110" s="80"/>
      <c r="M110" s="80"/>
      <c r="N110" s="80"/>
      <c r="O110" s="80"/>
      <c r="P110" s="80"/>
      <c r="Q110" s="80"/>
      <c r="R110" s="80"/>
      <c r="S110" s="80"/>
      <c r="T110" s="80"/>
      <c r="U110" s="80"/>
      <c r="V110" s="80"/>
      <c r="W110" s="80"/>
      <c r="X110" s="79"/>
      <c r="Y110" s="81"/>
      <c r="Z110" s="80"/>
      <c r="AA110" s="80"/>
      <c r="AB110" s="80"/>
      <c r="AC110" s="80"/>
      <c r="AD110" s="80"/>
      <c r="AE110" s="79"/>
      <c r="AF110" s="78"/>
      <c r="AG110" s="77"/>
      <c r="AH110" s="77"/>
      <c r="AI110" s="77"/>
      <c r="AJ110" s="77"/>
      <c r="AK110" s="77"/>
      <c r="AL110" s="77"/>
      <c r="AM110" s="77"/>
      <c r="AN110" s="77"/>
      <c r="AO110" s="77"/>
      <c r="AP110" s="77"/>
      <c r="AQ110" s="77"/>
      <c r="AR110" s="77"/>
      <c r="AS110" s="77"/>
      <c r="AT110" s="77"/>
      <c r="AU110" s="77"/>
      <c r="AV110" s="77"/>
      <c r="AW110" s="76"/>
    </row>
    <row r="111" spans="1:49" s="65" customFormat="1" ht="36" customHeight="1" x14ac:dyDescent="0.2">
      <c r="A111" s="85"/>
      <c r="B111" s="84"/>
      <c r="C111" s="83"/>
      <c r="D111" s="81"/>
      <c r="E111" s="80"/>
      <c r="F111" s="80"/>
      <c r="G111" s="82"/>
      <c r="H111" s="81"/>
      <c r="I111" s="80"/>
      <c r="J111" s="80"/>
      <c r="K111" s="80"/>
      <c r="L111" s="80"/>
      <c r="M111" s="80"/>
      <c r="N111" s="80"/>
      <c r="O111" s="80"/>
      <c r="P111" s="80"/>
      <c r="Q111" s="80"/>
      <c r="R111" s="80"/>
      <c r="S111" s="80"/>
      <c r="T111" s="80"/>
      <c r="U111" s="80"/>
      <c r="V111" s="80"/>
      <c r="W111" s="80"/>
      <c r="X111" s="79"/>
      <c r="Y111" s="81"/>
      <c r="Z111" s="80"/>
      <c r="AA111" s="80"/>
      <c r="AB111" s="80"/>
      <c r="AC111" s="80"/>
      <c r="AD111" s="80"/>
      <c r="AE111" s="79"/>
      <c r="AF111" s="78"/>
      <c r="AG111" s="77"/>
      <c r="AH111" s="77"/>
      <c r="AI111" s="77"/>
      <c r="AJ111" s="77"/>
      <c r="AK111" s="77"/>
      <c r="AL111" s="77"/>
      <c r="AM111" s="77"/>
      <c r="AN111" s="77"/>
      <c r="AO111" s="77"/>
      <c r="AP111" s="77"/>
      <c r="AQ111" s="77"/>
      <c r="AR111" s="77"/>
      <c r="AS111" s="77"/>
      <c r="AT111" s="77"/>
      <c r="AU111" s="77"/>
      <c r="AV111" s="77"/>
      <c r="AW111" s="76"/>
    </row>
    <row r="112" spans="1:49" s="65" customFormat="1" ht="36" customHeight="1" x14ac:dyDescent="0.2">
      <c r="A112" s="85"/>
      <c r="B112" s="84"/>
      <c r="C112" s="83"/>
      <c r="D112" s="81"/>
      <c r="E112" s="80"/>
      <c r="F112" s="80"/>
      <c r="G112" s="82"/>
      <c r="H112" s="81"/>
      <c r="I112" s="80"/>
      <c r="J112" s="80"/>
      <c r="K112" s="80"/>
      <c r="L112" s="80"/>
      <c r="M112" s="80"/>
      <c r="N112" s="80"/>
      <c r="O112" s="80"/>
      <c r="P112" s="80"/>
      <c r="Q112" s="80"/>
      <c r="R112" s="80"/>
      <c r="S112" s="80"/>
      <c r="T112" s="80"/>
      <c r="U112" s="80"/>
      <c r="V112" s="80"/>
      <c r="W112" s="80"/>
      <c r="X112" s="79"/>
      <c r="Y112" s="81"/>
      <c r="Z112" s="80"/>
      <c r="AA112" s="80"/>
      <c r="AB112" s="80"/>
      <c r="AC112" s="80"/>
      <c r="AD112" s="80"/>
      <c r="AE112" s="79"/>
      <c r="AF112" s="78"/>
      <c r="AG112" s="77"/>
      <c r="AH112" s="77"/>
      <c r="AI112" s="77"/>
      <c r="AJ112" s="77"/>
      <c r="AK112" s="77"/>
      <c r="AL112" s="77"/>
      <c r="AM112" s="77"/>
      <c r="AN112" s="77"/>
      <c r="AO112" s="77"/>
      <c r="AP112" s="77"/>
      <c r="AQ112" s="77"/>
      <c r="AR112" s="77"/>
      <c r="AS112" s="77"/>
      <c r="AT112" s="77"/>
      <c r="AU112" s="77"/>
      <c r="AV112" s="77"/>
      <c r="AW112" s="76"/>
    </row>
    <row r="113" spans="1:49" s="65" customFormat="1" ht="36" customHeight="1" x14ac:dyDescent="0.2">
      <c r="A113" s="85"/>
      <c r="B113" s="84"/>
      <c r="C113" s="83"/>
      <c r="D113" s="81"/>
      <c r="E113" s="80"/>
      <c r="F113" s="80"/>
      <c r="G113" s="82"/>
      <c r="H113" s="81"/>
      <c r="I113" s="80"/>
      <c r="J113" s="80"/>
      <c r="K113" s="80"/>
      <c r="L113" s="80"/>
      <c r="M113" s="80"/>
      <c r="N113" s="80"/>
      <c r="O113" s="80"/>
      <c r="P113" s="80"/>
      <c r="Q113" s="80"/>
      <c r="R113" s="80"/>
      <c r="S113" s="80"/>
      <c r="T113" s="80"/>
      <c r="U113" s="80"/>
      <c r="V113" s="80"/>
      <c r="W113" s="80"/>
      <c r="X113" s="79"/>
      <c r="Y113" s="81"/>
      <c r="Z113" s="80"/>
      <c r="AA113" s="80"/>
      <c r="AB113" s="80"/>
      <c r="AC113" s="80"/>
      <c r="AD113" s="80"/>
      <c r="AE113" s="79"/>
      <c r="AF113" s="78"/>
      <c r="AG113" s="77"/>
      <c r="AH113" s="77"/>
      <c r="AI113" s="77"/>
      <c r="AJ113" s="77"/>
      <c r="AK113" s="77"/>
      <c r="AL113" s="77"/>
      <c r="AM113" s="77"/>
      <c r="AN113" s="77"/>
      <c r="AO113" s="77"/>
      <c r="AP113" s="77"/>
      <c r="AQ113" s="77"/>
      <c r="AR113" s="77"/>
      <c r="AS113" s="77"/>
      <c r="AT113" s="77"/>
      <c r="AU113" s="77"/>
      <c r="AV113" s="77"/>
      <c r="AW113" s="76"/>
    </row>
    <row r="114" spans="1:49" s="65" customFormat="1" ht="36" customHeight="1" x14ac:dyDescent="0.2">
      <c r="A114" s="85"/>
      <c r="B114" s="84"/>
      <c r="C114" s="83"/>
      <c r="D114" s="81"/>
      <c r="E114" s="80"/>
      <c r="F114" s="80"/>
      <c r="G114" s="82"/>
      <c r="H114" s="81"/>
      <c r="I114" s="80"/>
      <c r="J114" s="80"/>
      <c r="K114" s="80"/>
      <c r="L114" s="80"/>
      <c r="M114" s="80"/>
      <c r="N114" s="80"/>
      <c r="O114" s="80"/>
      <c r="P114" s="80"/>
      <c r="Q114" s="80"/>
      <c r="R114" s="80"/>
      <c r="S114" s="80"/>
      <c r="T114" s="80"/>
      <c r="U114" s="80"/>
      <c r="V114" s="80"/>
      <c r="W114" s="80"/>
      <c r="X114" s="79"/>
      <c r="Y114" s="81"/>
      <c r="Z114" s="80"/>
      <c r="AA114" s="80"/>
      <c r="AB114" s="80"/>
      <c r="AC114" s="80"/>
      <c r="AD114" s="80"/>
      <c r="AE114" s="79"/>
      <c r="AF114" s="78"/>
      <c r="AG114" s="77"/>
      <c r="AH114" s="77"/>
      <c r="AI114" s="77"/>
      <c r="AJ114" s="77"/>
      <c r="AK114" s="77"/>
      <c r="AL114" s="77"/>
      <c r="AM114" s="77"/>
      <c r="AN114" s="77"/>
      <c r="AO114" s="77"/>
      <c r="AP114" s="77"/>
      <c r="AQ114" s="77"/>
      <c r="AR114" s="77"/>
      <c r="AS114" s="77"/>
      <c r="AT114" s="77"/>
      <c r="AU114" s="77"/>
      <c r="AV114" s="77"/>
      <c r="AW114" s="76"/>
    </row>
    <row r="115" spans="1:49" s="65" customFormat="1" ht="36" customHeight="1" x14ac:dyDescent="0.2">
      <c r="A115" s="85"/>
      <c r="B115" s="84"/>
      <c r="C115" s="83"/>
      <c r="D115" s="81"/>
      <c r="E115" s="80"/>
      <c r="F115" s="80"/>
      <c r="G115" s="82"/>
      <c r="H115" s="81"/>
      <c r="I115" s="80"/>
      <c r="J115" s="80"/>
      <c r="K115" s="80"/>
      <c r="L115" s="80"/>
      <c r="M115" s="80"/>
      <c r="N115" s="80"/>
      <c r="O115" s="80"/>
      <c r="P115" s="80"/>
      <c r="Q115" s="80"/>
      <c r="R115" s="80"/>
      <c r="S115" s="80"/>
      <c r="T115" s="80"/>
      <c r="U115" s="80"/>
      <c r="V115" s="80"/>
      <c r="W115" s="80"/>
      <c r="X115" s="79"/>
      <c r="Y115" s="81"/>
      <c r="Z115" s="80"/>
      <c r="AA115" s="80"/>
      <c r="AB115" s="80"/>
      <c r="AC115" s="80"/>
      <c r="AD115" s="80"/>
      <c r="AE115" s="79"/>
      <c r="AF115" s="78"/>
      <c r="AG115" s="77"/>
      <c r="AH115" s="77"/>
      <c r="AI115" s="77"/>
      <c r="AJ115" s="77"/>
      <c r="AK115" s="77"/>
      <c r="AL115" s="77"/>
      <c r="AM115" s="77"/>
      <c r="AN115" s="77"/>
      <c r="AO115" s="77"/>
      <c r="AP115" s="77"/>
      <c r="AQ115" s="77"/>
      <c r="AR115" s="77"/>
      <c r="AS115" s="77"/>
      <c r="AT115" s="77"/>
      <c r="AU115" s="77"/>
      <c r="AV115" s="77"/>
      <c r="AW115" s="76"/>
    </row>
    <row r="116" spans="1:49" s="65" customFormat="1" ht="36" customHeight="1" x14ac:dyDescent="0.2">
      <c r="A116" s="85"/>
      <c r="B116" s="84"/>
      <c r="C116" s="83"/>
      <c r="D116" s="81"/>
      <c r="E116" s="80"/>
      <c r="F116" s="80"/>
      <c r="G116" s="82"/>
      <c r="H116" s="81"/>
      <c r="I116" s="80"/>
      <c r="J116" s="80"/>
      <c r="K116" s="80"/>
      <c r="L116" s="80"/>
      <c r="M116" s="80"/>
      <c r="N116" s="80"/>
      <c r="O116" s="80"/>
      <c r="P116" s="80"/>
      <c r="Q116" s="80"/>
      <c r="R116" s="80"/>
      <c r="S116" s="80"/>
      <c r="T116" s="80"/>
      <c r="U116" s="80"/>
      <c r="V116" s="80"/>
      <c r="W116" s="80"/>
      <c r="X116" s="79"/>
      <c r="Y116" s="81"/>
      <c r="Z116" s="80"/>
      <c r="AA116" s="80"/>
      <c r="AB116" s="80"/>
      <c r="AC116" s="80"/>
      <c r="AD116" s="80"/>
      <c r="AE116" s="79"/>
      <c r="AF116" s="78"/>
      <c r="AG116" s="77"/>
      <c r="AH116" s="77"/>
      <c r="AI116" s="77"/>
      <c r="AJ116" s="77"/>
      <c r="AK116" s="77"/>
      <c r="AL116" s="77"/>
      <c r="AM116" s="77"/>
      <c r="AN116" s="77"/>
      <c r="AO116" s="77"/>
      <c r="AP116" s="77"/>
      <c r="AQ116" s="77"/>
      <c r="AR116" s="77"/>
      <c r="AS116" s="77"/>
      <c r="AT116" s="77"/>
      <c r="AU116" s="77"/>
      <c r="AV116" s="77"/>
      <c r="AW116" s="76"/>
    </row>
    <row r="117" spans="1:49" s="65" customFormat="1" ht="36" customHeight="1" x14ac:dyDescent="0.2">
      <c r="A117" s="85"/>
      <c r="B117" s="84"/>
      <c r="C117" s="83"/>
      <c r="D117" s="81"/>
      <c r="E117" s="80"/>
      <c r="F117" s="80"/>
      <c r="G117" s="82"/>
      <c r="H117" s="81"/>
      <c r="I117" s="80"/>
      <c r="J117" s="80"/>
      <c r="K117" s="80"/>
      <c r="L117" s="80"/>
      <c r="M117" s="80"/>
      <c r="N117" s="80"/>
      <c r="O117" s="80"/>
      <c r="P117" s="80"/>
      <c r="Q117" s="80"/>
      <c r="R117" s="80"/>
      <c r="S117" s="80"/>
      <c r="T117" s="80"/>
      <c r="U117" s="80"/>
      <c r="V117" s="80"/>
      <c r="W117" s="80"/>
      <c r="X117" s="79"/>
      <c r="Y117" s="81"/>
      <c r="Z117" s="80"/>
      <c r="AA117" s="80"/>
      <c r="AB117" s="80"/>
      <c r="AC117" s="80"/>
      <c r="AD117" s="80"/>
      <c r="AE117" s="79"/>
      <c r="AF117" s="78"/>
      <c r="AG117" s="77"/>
      <c r="AH117" s="77"/>
      <c r="AI117" s="77"/>
      <c r="AJ117" s="77"/>
      <c r="AK117" s="77"/>
      <c r="AL117" s="77"/>
      <c r="AM117" s="77"/>
      <c r="AN117" s="77"/>
      <c r="AO117" s="77"/>
      <c r="AP117" s="77"/>
      <c r="AQ117" s="77"/>
      <c r="AR117" s="77"/>
      <c r="AS117" s="77"/>
      <c r="AT117" s="77"/>
      <c r="AU117" s="77"/>
      <c r="AV117" s="77"/>
      <c r="AW117" s="76"/>
    </row>
    <row r="118" spans="1:49" s="65" customFormat="1" ht="36" customHeight="1" x14ac:dyDescent="0.2">
      <c r="A118" s="85"/>
      <c r="B118" s="84"/>
      <c r="C118" s="83"/>
      <c r="D118" s="81"/>
      <c r="E118" s="80"/>
      <c r="F118" s="80"/>
      <c r="G118" s="82"/>
      <c r="H118" s="81"/>
      <c r="I118" s="80"/>
      <c r="J118" s="80"/>
      <c r="K118" s="80"/>
      <c r="L118" s="80"/>
      <c r="M118" s="80"/>
      <c r="N118" s="80"/>
      <c r="O118" s="80"/>
      <c r="P118" s="80"/>
      <c r="Q118" s="80"/>
      <c r="R118" s="80"/>
      <c r="S118" s="80"/>
      <c r="T118" s="80"/>
      <c r="U118" s="80"/>
      <c r="V118" s="80"/>
      <c r="W118" s="80"/>
      <c r="X118" s="79"/>
      <c r="Y118" s="81"/>
      <c r="Z118" s="80"/>
      <c r="AA118" s="80"/>
      <c r="AB118" s="80"/>
      <c r="AC118" s="80"/>
      <c r="AD118" s="80"/>
      <c r="AE118" s="79"/>
      <c r="AF118" s="78"/>
      <c r="AG118" s="77"/>
      <c r="AH118" s="77"/>
      <c r="AI118" s="77"/>
      <c r="AJ118" s="77"/>
      <c r="AK118" s="77"/>
      <c r="AL118" s="77"/>
      <c r="AM118" s="77"/>
      <c r="AN118" s="77"/>
      <c r="AO118" s="77"/>
      <c r="AP118" s="77"/>
      <c r="AQ118" s="77"/>
      <c r="AR118" s="77"/>
      <c r="AS118" s="77"/>
      <c r="AT118" s="77"/>
      <c r="AU118" s="77"/>
      <c r="AV118" s="77"/>
      <c r="AW118" s="76"/>
    </row>
    <row r="119" spans="1:49" s="65" customFormat="1" ht="36" customHeight="1" x14ac:dyDescent="0.2">
      <c r="A119" s="85"/>
      <c r="B119" s="84"/>
      <c r="C119" s="83"/>
      <c r="D119" s="81"/>
      <c r="E119" s="80"/>
      <c r="F119" s="80"/>
      <c r="G119" s="82"/>
      <c r="H119" s="81"/>
      <c r="I119" s="80"/>
      <c r="J119" s="80"/>
      <c r="K119" s="80"/>
      <c r="L119" s="80"/>
      <c r="M119" s="80"/>
      <c r="N119" s="80"/>
      <c r="O119" s="80"/>
      <c r="P119" s="80"/>
      <c r="Q119" s="80"/>
      <c r="R119" s="80"/>
      <c r="S119" s="80"/>
      <c r="T119" s="80"/>
      <c r="U119" s="80"/>
      <c r="V119" s="80"/>
      <c r="W119" s="80"/>
      <c r="X119" s="79"/>
      <c r="Y119" s="81"/>
      <c r="Z119" s="80"/>
      <c r="AA119" s="80"/>
      <c r="AB119" s="80"/>
      <c r="AC119" s="80"/>
      <c r="AD119" s="80"/>
      <c r="AE119" s="79"/>
      <c r="AF119" s="78"/>
      <c r="AG119" s="77"/>
      <c r="AH119" s="77"/>
      <c r="AI119" s="77"/>
      <c r="AJ119" s="77"/>
      <c r="AK119" s="77"/>
      <c r="AL119" s="77"/>
      <c r="AM119" s="77"/>
      <c r="AN119" s="77"/>
      <c r="AO119" s="77"/>
      <c r="AP119" s="77"/>
      <c r="AQ119" s="77"/>
      <c r="AR119" s="77"/>
      <c r="AS119" s="77"/>
      <c r="AT119" s="77"/>
      <c r="AU119" s="77"/>
      <c r="AV119" s="77"/>
      <c r="AW119" s="76"/>
    </row>
    <row r="120" spans="1:49" s="65" customFormat="1" ht="36" customHeight="1" x14ac:dyDescent="0.2">
      <c r="A120" s="85"/>
      <c r="B120" s="84"/>
      <c r="C120" s="83"/>
      <c r="D120" s="81"/>
      <c r="E120" s="80"/>
      <c r="F120" s="80"/>
      <c r="G120" s="82"/>
      <c r="H120" s="81"/>
      <c r="I120" s="80"/>
      <c r="J120" s="80"/>
      <c r="K120" s="80"/>
      <c r="L120" s="80"/>
      <c r="M120" s="80"/>
      <c r="N120" s="80"/>
      <c r="O120" s="80"/>
      <c r="P120" s="80"/>
      <c r="Q120" s="80"/>
      <c r="R120" s="80"/>
      <c r="S120" s="80"/>
      <c r="T120" s="80"/>
      <c r="U120" s="80"/>
      <c r="V120" s="80"/>
      <c r="W120" s="80"/>
      <c r="X120" s="79"/>
      <c r="Y120" s="81"/>
      <c r="Z120" s="80"/>
      <c r="AA120" s="80"/>
      <c r="AB120" s="80"/>
      <c r="AC120" s="80"/>
      <c r="AD120" s="80"/>
      <c r="AE120" s="79"/>
      <c r="AF120" s="78"/>
      <c r="AG120" s="77"/>
      <c r="AH120" s="77"/>
      <c r="AI120" s="77"/>
      <c r="AJ120" s="77"/>
      <c r="AK120" s="77"/>
      <c r="AL120" s="77"/>
      <c r="AM120" s="77"/>
      <c r="AN120" s="77"/>
      <c r="AO120" s="77"/>
      <c r="AP120" s="77"/>
      <c r="AQ120" s="77"/>
      <c r="AR120" s="77"/>
      <c r="AS120" s="77"/>
      <c r="AT120" s="77"/>
      <c r="AU120" s="77"/>
      <c r="AV120" s="77"/>
      <c r="AW120" s="76"/>
    </row>
    <row r="121" spans="1:49" s="65" customFormat="1" ht="36" customHeight="1" x14ac:dyDescent="0.2">
      <c r="A121" s="85"/>
      <c r="B121" s="84"/>
      <c r="C121" s="83"/>
      <c r="D121" s="81"/>
      <c r="E121" s="80"/>
      <c r="F121" s="80"/>
      <c r="G121" s="82"/>
      <c r="H121" s="81"/>
      <c r="I121" s="80"/>
      <c r="J121" s="80"/>
      <c r="K121" s="80"/>
      <c r="L121" s="80"/>
      <c r="M121" s="80"/>
      <c r="N121" s="80"/>
      <c r="O121" s="80"/>
      <c r="P121" s="80"/>
      <c r="Q121" s="80"/>
      <c r="R121" s="80"/>
      <c r="S121" s="80"/>
      <c r="T121" s="80"/>
      <c r="U121" s="80"/>
      <c r="V121" s="80"/>
      <c r="W121" s="80"/>
      <c r="X121" s="79"/>
      <c r="Y121" s="81"/>
      <c r="Z121" s="80"/>
      <c r="AA121" s="80"/>
      <c r="AB121" s="80"/>
      <c r="AC121" s="80"/>
      <c r="AD121" s="80"/>
      <c r="AE121" s="79"/>
      <c r="AF121" s="78"/>
      <c r="AG121" s="77"/>
      <c r="AH121" s="77"/>
      <c r="AI121" s="77"/>
      <c r="AJ121" s="77"/>
      <c r="AK121" s="77"/>
      <c r="AL121" s="77"/>
      <c r="AM121" s="77"/>
      <c r="AN121" s="77"/>
      <c r="AO121" s="77"/>
      <c r="AP121" s="77"/>
      <c r="AQ121" s="77"/>
      <c r="AR121" s="77"/>
      <c r="AS121" s="77"/>
      <c r="AT121" s="77"/>
      <c r="AU121" s="77"/>
      <c r="AV121" s="77"/>
      <c r="AW121" s="76"/>
    </row>
    <row r="122" spans="1:49" s="65" customFormat="1" ht="36" customHeight="1" x14ac:dyDescent="0.2">
      <c r="A122" s="85"/>
      <c r="B122" s="84"/>
      <c r="C122" s="83"/>
      <c r="D122" s="81"/>
      <c r="E122" s="80"/>
      <c r="F122" s="80"/>
      <c r="G122" s="82"/>
      <c r="H122" s="81"/>
      <c r="I122" s="80"/>
      <c r="J122" s="80"/>
      <c r="K122" s="80"/>
      <c r="L122" s="80"/>
      <c r="M122" s="80"/>
      <c r="N122" s="80"/>
      <c r="O122" s="80"/>
      <c r="P122" s="80"/>
      <c r="Q122" s="80"/>
      <c r="R122" s="80"/>
      <c r="S122" s="80"/>
      <c r="T122" s="80"/>
      <c r="U122" s="80"/>
      <c r="V122" s="80"/>
      <c r="W122" s="80"/>
      <c r="X122" s="79"/>
      <c r="Y122" s="81"/>
      <c r="Z122" s="80"/>
      <c r="AA122" s="80"/>
      <c r="AB122" s="80"/>
      <c r="AC122" s="80"/>
      <c r="AD122" s="80"/>
      <c r="AE122" s="79"/>
      <c r="AF122" s="78"/>
      <c r="AG122" s="77"/>
      <c r="AH122" s="77"/>
      <c r="AI122" s="77"/>
      <c r="AJ122" s="77"/>
      <c r="AK122" s="77"/>
      <c r="AL122" s="77"/>
      <c r="AM122" s="77"/>
      <c r="AN122" s="77"/>
      <c r="AO122" s="77"/>
      <c r="AP122" s="77"/>
      <c r="AQ122" s="77"/>
      <c r="AR122" s="77"/>
      <c r="AS122" s="77"/>
      <c r="AT122" s="77"/>
      <c r="AU122" s="77"/>
      <c r="AV122" s="77"/>
      <c r="AW122" s="76"/>
    </row>
    <row r="123" spans="1:49" s="65" customFormat="1" ht="36" customHeight="1" x14ac:dyDescent="0.2">
      <c r="A123" s="85"/>
      <c r="B123" s="84"/>
      <c r="C123" s="83"/>
      <c r="D123" s="81"/>
      <c r="E123" s="80"/>
      <c r="F123" s="80"/>
      <c r="G123" s="82"/>
      <c r="H123" s="81"/>
      <c r="I123" s="80"/>
      <c r="J123" s="80"/>
      <c r="K123" s="80"/>
      <c r="L123" s="80"/>
      <c r="M123" s="80"/>
      <c r="N123" s="80"/>
      <c r="O123" s="80"/>
      <c r="P123" s="80"/>
      <c r="Q123" s="80"/>
      <c r="R123" s="80"/>
      <c r="S123" s="80"/>
      <c r="T123" s="80"/>
      <c r="U123" s="80"/>
      <c r="V123" s="80"/>
      <c r="W123" s="80"/>
      <c r="X123" s="79"/>
      <c r="Y123" s="81"/>
      <c r="Z123" s="80"/>
      <c r="AA123" s="80"/>
      <c r="AB123" s="80"/>
      <c r="AC123" s="80"/>
      <c r="AD123" s="80"/>
      <c r="AE123" s="79"/>
      <c r="AF123" s="78"/>
      <c r="AG123" s="77"/>
      <c r="AH123" s="77"/>
      <c r="AI123" s="77"/>
      <c r="AJ123" s="77"/>
      <c r="AK123" s="77"/>
      <c r="AL123" s="77"/>
      <c r="AM123" s="77"/>
      <c r="AN123" s="77"/>
      <c r="AO123" s="77"/>
      <c r="AP123" s="77"/>
      <c r="AQ123" s="77"/>
      <c r="AR123" s="77"/>
      <c r="AS123" s="77"/>
      <c r="AT123" s="77"/>
      <c r="AU123" s="77"/>
      <c r="AV123" s="77"/>
      <c r="AW123" s="76"/>
    </row>
    <row r="124" spans="1:49" s="65" customFormat="1" ht="36" customHeight="1" x14ac:dyDescent="0.2">
      <c r="A124" s="85"/>
      <c r="B124" s="84"/>
      <c r="C124" s="83"/>
      <c r="D124" s="81"/>
      <c r="E124" s="80"/>
      <c r="F124" s="80"/>
      <c r="G124" s="82"/>
      <c r="H124" s="81"/>
      <c r="I124" s="80"/>
      <c r="J124" s="80"/>
      <c r="K124" s="80"/>
      <c r="L124" s="80"/>
      <c r="M124" s="80"/>
      <c r="N124" s="80"/>
      <c r="O124" s="80"/>
      <c r="P124" s="80"/>
      <c r="Q124" s="80"/>
      <c r="R124" s="80"/>
      <c r="S124" s="80"/>
      <c r="T124" s="80"/>
      <c r="U124" s="80"/>
      <c r="V124" s="80"/>
      <c r="W124" s="80"/>
      <c r="X124" s="79"/>
      <c r="Y124" s="81"/>
      <c r="Z124" s="80"/>
      <c r="AA124" s="80"/>
      <c r="AB124" s="80"/>
      <c r="AC124" s="80"/>
      <c r="AD124" s="80"/>
      <c r="AE124" s="79"/>
      <c r="AF124" s="78"/>
      <c r="AG124" s="77"/>
      <c r="AH124" s="77"/>
      <c r="AI124" s="77"/>
      <c r="AJ124" s="77"/>
      <c r="AK124" s="77"/>
      <c r="AL124" s="77"/>
      <c r="AM124" s="77"/>
      <c r="AN124" s="77"/>
      <c r="AO124" s="77"/>
      <c r="AP124" s="77"/>
      <c r="AQ124" s="77"/>
      <c r="AR124" s="77"/>
      <c r="AS124" s="77"/>
      <c r="AT124" s="77"/>
      <c r="AU124" s="77"/>
      <c r="AV124" s="77"/>
      <c r="AW124" s="76"/>
    </row>
    <row r="125" spans="1:49" s="65" customFormat="1" ht="36" customHeight="1" x14ac:dyDescent="0.2">
      <c r="A125" s="85"/>
      <c r="B125" s="84"/>
      <c r="C125" s="83"/>
      <c r="D125" s="81"/>
      <c r="E125" s="80"/>
      <c r="F125" s="80"/>
      <c r="G125" s="82"/>
      <c r="H125" s="81"/>
      <c r="I125" s="80"/>
      <c r="J125" s="80"/>
      <c r="K125" s="80"/>
      <c r="L125" s="80"/>
      <c r="M125" s="80"/>
      <c r="N125" s="80"/>
      <c r="O125" s="80"/>
      <c r="P125" s="80"/>
      <c r="Q125" s="80"/>
      <c r="R125" s="80"/>
      <c r="S125" s="80"/>
      <c r="T125" s="80"/>
      <c r="U125" s="80"/>
      <c r="V125" s="80"/>
      <c r="W125" s="80"/>
      <c r="X125" s="79"/>
      <c r="Y125" s="81"/>
      <c r="Z125" s="80"/>
      <c r="AA125" s="80"/>
      <c r="AB125" s="80"/>
      <c r="AC125" s="80"/>
      <c r="AD125" s="80"/>
      <c r="AE125" s="79"/>
      <c r="AF125" s="78"/>
      <c r="AG125" s="77"/>
      <c r="AH125" s="77"/>
      <c r="AI125" s="77"/>
      <c r="AJ125" s="77"/>
      <c r="AK125" s="77"/>
      <c r="AL125" s="77"/>
      <c r="AM125" s="77"/>
      <c r="AN125" s="77"/>
      <c r="AO125" s="77"/>
      <c r="AP125" s="77"/>
      <c r="AQ125" s="77"/>
      <c r="AR125" s="77"/>
      <c r="AS125" s="77"/>
      <c r="AT125" s="77"/>
      <c r="AU125" s="77"/>
      <c r="AV125" s="77"/>
      <c r="AW125" s="76"/>
    </row>
    <row r="126" spans="1:49" s="65" customFormat="1" ht="36" customHeight="1" x14ac:dyDescent="0.2">
      <c r="A126" s="85"/>
      <c r="B126" s="84"/>
      <c r="C126" s="83"/>
      <c r="D126" s="81"/>
      <c r="E126" s="80"/>
      <c r="F126" s="80"/>
      <c r="G126" s="82"/>
      <c r="H126" s="81"/>
      <c r="I126" s="80"/>
      <c r="J126" s="80"/>
      <c r="K126" s="80"/>
      <c r="L126" s="80"/>
      <c r="M126" s="80"/>
      <c r="N126" s="80"/>
      <c r="O126" s="80"/>
      <c r="P126" s="80"/>
      <c r="Q126" s="80"/>
      <c r="R126" s="80"/>
      <c r="S126" s="80"/>
      <c r="T126" s="80"/>
      <c r="U126" s="80"/>
      <c r="V126" s="80"/>
      <c r="W126" s="80"/>
      <c r="X126" s="79"/>
      <c r="Y126" s="81"/>
      <c r="Z126" s="80"/>
      <c r="AA126" s="80"/>
      <c r="AB126" s="80"/>
      <c r="AC126" s="80"/>
      <c r="AD126" s="80"/>
      <c r="AE126" s="79"/>
      <c r="AF126" s="78"/>
      <c r="AG126" s="77"/>
      <c r="AH126" s="77"/>
      <c r="AI126" s="77"/>
      <c r="AJ126" s="77"/>
      <c r="AK126" s="77"/>
      <c r="AL126" s="77"/>
      <c r="AM126" s="77"/>
      <c r="AN126" s="77"/>
      <c r="AO126" s="77"/>
      <c r="AP126" s="77"/>
      <c r="AQ126" s="77"/>
      <c r="AR126" s="77"/>
      <c r="AS126" s="77"/>
      <c r="AT126" s="77"/>
      <c r="AU126" s="77"/>
      <c r="AV126" s="77"/>
      <c r="AW126" s="76"/>
    </row>
    <row r="127" spans="1:49" s="65" customFormat="1" ht="36" customHeight="1" x14ac:dyDescent="0.2">
      <c r="A127" s="85"/>
      <c r="B127" s="84"/>
      <c r="C127" s="83"/>
      <c r="D127" s="81"/>
      <c r="E127" s="80"/>
      <c r="F127" s="80"/>
      <c r="G127" s="82"/>
      <c r="H127" s="81"/>
      <c r="I127" s="80"/>
      <c r="J127" s="80"/>
      <c r="K127" s="80"/>
      <c r="L127" s="80"/>
      <c r="M127" s="80"/>
      <c r="N127" s="80"/>
      <c r="O127" s="80"/>
      <c r="P127" s="80"/>
      <c r="Q127" s="80"/>
      <c r="R127" s="80"/>
      <c r="S127" s="80"/>
      <c r="T127" s="80"/>
      <c r="U127" s="80"/>
      <c r="V127" s="80"/>
      <c r="W127" s="80"/>
      <c r="X127" s="79"/>
      <c r="Y127" s="81"/>
      <c r="Z127" s="80"/>
      <c r="AA127" s="80"/>
      <c r="AB127" s="80"/>
      <c r="AC127" s="80"/>
      <c r="AD127" s="80"/>
      <c r="AE127" s="79"/>
      <c r="AF127" s="78"/>
      <c r="AG127" s="77"/>
      <c r="AH127" s="77"/>
      <c r="AI127" s="77"/>
      <c r="AJ127" s="77"/>
      <c r="AK127" s="77"/>
      <c r="AL127" s="77"/>
      <c r="AM127" s="77"/>
      <c r="AN127" s="77"/>
      <c r="AO127" s="77"/>
      <c r="AP127" s="77"/>
      <c r="AQ127" s="77"/>
      <c r="AR127" s="77"/>
      <c r="AS127" s="77"/>
      <c r="AT127" s="77"/>
      <c r="AU127" s="77"/>
      <c r="AV127" s="77"/>
      <c r="AW127" s="76"/>
    </row>
    <row r="128" spans="1:49" s="65" customFormat="1" ht="36" customHeight="1" x14ac:dyDescent="0.2">
      <c r="A128" s="85"/>
      <c r="B128" s="84"/>
      <c r="C128" s="83"/>
      <c r="D128" s="81"/>
      <c r="E128" s="80"/>
      <c r="F128" s="80"/>
      <c r="G128" s="82"/>
      <c r="H128" s="81"/>
      <c r="I128" s="80"/>
      <c r="J128" s="80"/>
      <c r="K128" s="80"/>
      <c r="L128" s="80"/>
      <c r="M128" s="80"/>
      <c r="N128" s="80"/>
      <c r="O128" s="80"/>
      <c r="P128" s="80"/>
      <c r="Q128" s="80"/>
      <c r="R128" s="80"/>
      <c r="S128" s="80"/>
      <c r="T128" s="80"/>
      <c r="U128" s="80"/>
      <c r="V128" s="80"/>
      <c r="W128" s="80"/>
      <c r="X128" s="79"/>
      <c r="Y128" s="81"/>
      <c r="Z128" s="80"/>
      <c r="AA128" s="80"/>
      <c r="AB128" s="80"/>
      <c r="AC128" s="80"/>
      <c r="AD128" s="80"/>
      <c r="AE128" s="79"/>
      <c r="AF128" s="78"/>
      <c r="AG128" s="77"/>
      <c r="AH128" s="77"/>
      <c r="AI128" s="77"/>
      <c r="AJ128" s="77"/>
      <c r="AK128" s="77"/>
      <c r="AL128" s="77"/>
      <c r="AM128" s="77"/>
      <c r="AN128" s="77"/>
      <c r="AO128" s="77"/>
      <c r="AP128" s="77"/>
      <c r="AQ128" s="77"/>
      <c r="AR128" s="77"/>
      <c r="AS128" s="77"/>
      <c r="AT128" s="77"/>
      <c r="AU128" s="77"/>
      <c r="AV128" s="77"/>
      <c r="AW128" s="76"/>
    </row>
    <row r="129" spans="1:49" s="65" customFormat="1" ht="36" customHeight="1" x14ac:dyDescent="0.2">
      <c r="A129" s="85"/>
      <c r="B129" s="84"/>
      <c r="C129" s="83"/>
      <c r="D129" s="81"/>
      <c r="E129" s="80"/>
      <c r="F129" s="80"/>
      <c r="G129" s="82"/>
      <c r="H129" s="81"/>
      <c r="I129" s="80"/>
      <c r="J129" s="80"/>
      <c r="K129" s="80"/>
      <c r="L129" s="80"/>
      <c r="M129" s="80"/>
      <c r="N129" s="80"/>
      <c r="O129" s="80"/>
      <c r="P129" s="80"/>
      <c r="Q129" s="80"/>
      <c r="R129" s="80"/>
      <c r="S129" s="80"/>
      <c r="T129" s="80"/>
      <c r="U129" s="80"/>
      <c r="V129" s="80"/>
      <c r="W129" s="80"/>
      <c r="X129" s="79"/>
      <c r="Y129" s="81"/>
      <c r="Z129" s="80"/>
      <c r="AA129" s="80"/>
      <c r="AB129" s="80"/>
      <c r="AC129" s="80"/>
      <c r="AD129" s="80"/>
      <c r="AE129" s="79"/>
      <c r="AF129" s="78"/>
      <c r="AG129" s="77"/>
      <c r="AH129" s="77"/>
      <c r="AI129" s="77"/>
      <c r="AJ129" s="77"/>
      <c r="AK129" s="77"/>
      <c r="AL129" s="77"/>
      <c r="AM129" s="77"/>
      <c r="AN129" s="77"/>
      <c r="AO129" s="77"/>
      <c r="AP129" s="77"/>
      <c r="AQ129" s="77"/>
      <c r="AR129" s="77"/>
      <c r="AS129" s="77"/>
      <c r="AT129" s="77"/>
      <c r="AU129" s="77"/>
      <c r="AV129" s="77"/>
      <c r="AW129" s="76"/>
    </row>
    <row r="130" spans="1:49" s="65" customFormat="1" ht="36" customHeight="1" x14ac:dyDescent="0.2">
      <c r="A130" s="85"/>
      <c r="B130" s="84"/>
      <c r="C130" s="83"/>
      <c r="D130" s="81"/>
      <c r="E130" s="80"/>
      <c r="F130" s="80"/>
      <c r="G130" s="82"/>
      <c r="H130" s="81"/>
      <c r="I130" s="80"/>
      <c r="J130" s="80"/>
      <c r="K130" s="80"/>
      <c r="L130" s="80"/>
      <c r="M130" s="80"/>
      <c r="N130" s="80"/>
      <c r="O130" s="80"/>
      <c r="P130" s="80"/>
      <c r="Q130" s="80"/>
      <c r="R130" s="80"/>
      <c r="S130" s="80"/>
      <c r="T130" s="80"/>
      <c r="U130" s="80"/>
      <c r="V130" s="80"/>
      <c r="W130" s="80"/>
      <c r="X130" s="79"/>
      <c r="Y130" s="81"/>
      <c r="Z130" s="80"/>
      <c r="AA130" s="80"/>
      <c r="AB130" s="80"/>
      <c r="AC130" s="80"/>
      <c r="AD130" s="80"/>
      <c r="AE130" s="79"/>
      <c r="AF130" s="78"/>
      <c r="AG130" s="77"/>
      <c r="AH130" s="77"/>
      <c r="AI130" s="77"/>
      <c r="AJ130" s="77"/>
      <c r="AK130" s="77"/>
      <c r="AL130" s="77"/>
      <c r="AM130" s="77"/>
      <c r="AN130" s="77"/>
      <c r="AO130" s="77"/>
      <c r="AP130" s="77"/>
      <c r="AQ130" s="77"/>
      <c r="AR130" s="77"/>
      <c r="AS130" s="77"/>
      <c r="AT130" s="77"/>
      <c r="AU130" s="77"/>
      <c r="AV130" s="77"/>
      <c r="AW130" s="76"/>
    </row>
    <row r="131" spans="1:49" s="65" customFormat="1" ht="36" customHeight="1" x14ac:dyDescent="0.2">
      <c r="A131" s="85"/>
      <c r="B131" s="84"/>
      <c r="C131" s="83"/>
      <c r="D131" s="81"/>
      <c r="E131" s="80"/>
      <c r="F131" s="80"/>
      <c r="G131" s="82"/>
      <c r="H131" s="81"/>
      <c r="I131" s="80"/>
      <c r="J131" s="80"/>
      <c r="K131" s="80"/>
      <c r="L131" s="80"/>
      <c r="M131" s="80"/>
      <c r="N131" s="80"/>
      <c r="O131" s="80"/>
      <c r="P131" s="80"/>
      <c r="Q131" s="80"/>
      <c r="R131" s="80"/>
      <c r="S131" s="80"/>
      <c r="T131" s="80"/>
      <c r="U131" s="80"/>
      <c r="V131" s="80"/>
      <c r="W131" s="80"/>
      <c r="X131" s="79"/>
      <c r="Y131" s="81"/>
      <c r="Z131" s="80"/>
      <c r="AA131" s="80"/>
      <c r="AB131" s="80"/>
      <c r="AC131" s="80"/>
      <c r="AD131" s="80"/>
      <c r="AE131" s="79"/>
      <c r="AF131" s="78"/>
      <c r="AG131" s="77"/>
      <c r="AH131" s="77"/>
      <c r="AI131" s="77"/>
      <c r="AJ131" s="77"/>
      <c r="AK131" s="77"/>
      <c r="AL131" s="77"/>
      <c r="AM131" s="77"/>
      <c r="AN131" s="77"/>
      <c r="AO131" s="77"/>
      <c r="AP131" s="77"/>
      <c r="AQ131" s="77"/>
      <c r="AR131" s="77"/>
      <c r="AS131" s="77"/>
      <c r="AT131" s="77"/>
      <c r="AU131" s="77"/>
      <c r="AV131" s="77"/>
      <c r="AW131" s="76"/>
    </row>
    <row r="132" spans="1:49" s="65" customFormat="1" ht="36" customHeight="1" x14ac:dyDescent="0.2">
      <c r="A132" s="85"/>
      <c r="B132" s="84"/>
      <c r="C132" s="83"/>
      <c r="D132" s="81"/>
      <c r="E132" s="80"/>
      <c r="F132" s="80"/>
      <c r="G132" s="82"/>
      <c r="H132" s="81"/>
      <c r="I132" s="80"/>
      <c r="J132" s="80"/>
      <c r="K132" s="80"/>
      <c r="L132" s="80"/>
      <c r="M132" s="80"/>
      <c r="N132" s="80"/>
      <c r="O132" s="80"/>
      <c r="P132" s="80"/>
      <c r="Q132" s="80"/>
      <c r="R132" s="80"/>
      <c r="S132" s="80"/>
      <c r="T132" s="80"/>
      <c r="U132" s="80"/>
      <c r="V132" s="80"/>
      <c r="W132" s="80"/>
      <c r="X132" s="79"/>
      <c r="Y132" s="81"/>
      <c r="Z132" s="80"/>
      <c r="AA132" s="80"/>
      <c r="AB132" s="80"/>
      <c r="AC132" s="80"/>
      <c r="AD132" s="80"/>
      <c r="AE132" s="79"/>
      <c r="AF132" s="78"/>
      <c r="AG132" s="77"/>
      <c r="AH132" s="77"/>
      <c r="AI132" s="77"/>
      <c r="AJ132" s="77"/>
      <c r="AK132" s="77"/>
      <c r="AL132" s="77"/>
      <c r="AM132" s="77"/>
      <c r="AN132" s="77"/>
      <c r="AO132" s="77"/>
      <c r="AP132" s="77"/>
      <c r="AQ132" s="77"/>
      <c r="AR132" s="77"/>
      <c r="AS132" s="77"/>
      <c r="AT132" s="77"/>
      <c r="AU132" s="77"/>
      <c r="AV132" s="77"/>
      <c r="AW132" s="76"/>
    </row>
    <row r="133" spans="1:49" s="65" customFormat="1" ht="36" customHeight="1" x14ac:dyDescent="0.2">
      <c r="A133" s="85"/>
      <c r="B133" s="84"/>
      <c r="C133" s="83"/>
      <c r="D133" s="81"/>
      <c r="E133" s="80"/>
      <c r="F133" s="80"/>
      <c r="G133" s="82"/>
      <c r="H133" s="81"/>
      <c r="I133" s="80"/>
      <c r="J133" s="80"/>
      <c r="K133" s="80"/>
      <c r="L133" s="80"/>
      <c r="M133" s="80"/>
      <c r="N133" s="80"/>
      <c r="O133" s="80"/>
      <c r="P133" s="80"/>
      <c r="Q133" s="80"/>
      <c r="R133" s="80"/>
      <c r="S133" s="80"/>
      <c r="T133" s="80"/>
      <c r="U133" s="80"/>
      <c r="V133" s="80"/>
      <c r="W133" s="80"/>
      <c r="X133" s="79"/>
      <c r="Y133" s="81"/>
      <c r="Z133" s="80"/>
      <c r="AA133" s="80"/>
      <c r="AB133" s="80"/>
      <c r="AC133" s="80"/>
      <c r="AD133" s="80"/>
      <c r="AE133" s="79"/>
      <c r="AF133" s="78"/>
      <c r="AG133" s="77"/>
      <c r="AH133" s="77"/>
      <c r="AI133" s="77"/>
      <c r="AJ133" s="77"/>
      <c r="AK133" s="77"/>
      <c r="AL133" s="77"/>
      <c r="AM133" s="77"/>
      <c r="AN133" s="77"/>
      <c r="AO133" s="77"/>
      <c r="AP133" s="77"/>
      <c r="AQ133" s="77"/>
      <c r="AR133" s="77"/>
      <c r="AS133" s="77"/>
      <c r="AT133" s="77"/>
      <c r="AU133" s="77"/>
      <c r="AV133" s="77"/>
      <c r="AW133" s="76"/>
    </row>
    <row r="134" spans="1:49" s="65" customFormat="1" ht="36" customHeight="1" x14ac:dyDescent="0.2">
      <c r="A134" s="85"/>
      <c r="B134" s="84"/>
      <c r="C134" s="83"/>
      <c r="D134" s="81"/>
      <c r="E134" s="80"/>
      <c r="F134" s="80"/>
      <c r="G134" s="82"/>
      <c r="H134" s="81"/>
      <c r="I134" s="80"/>
      <c r="J134" s="80"/>
      <c r="K134" s="80"/>
      <c r="L134" s="80"/>
      <c r="M134" s="80"/>
      <c r="N134" s="80"/>
      <c r="O134" s="80"/>
      <c r="P134" s="80"/>
      <c r="Q134" s="80"/>
      <c r="R134" s="80"/>
      <c r="S134" s="80"/>
      <c r="T134" s="80"/>
      <c r="U134" s="80"/>
      <c r="V134" s="80"/>
      <c r="W134" s="80"/>
      <c r="X134" s="79"/>
      <c r="Y134" s="81"/>
      <c r="Z134" s="80"/>
      <c r="AA134" s="80"/>
      <c r="AB134" s="80"/>
      <c r="AC134" s="80"/>
      <c r="AD134" s="80"/>
      <c r="AE134" s="79"/>
      <c r="AF134" s="78"/>
      <c r="AG134" s="77"/>
      <c r="AH134" s="77"/>
      <c r="AI134" s="77"/>
      <c r="AJ134" s="77"/>
      <c r="AK134" s="77"/>
      <c r="AL134" s="77"/>
      <c r="AM134" s="77"/>
      <c r="AN134" s="77"/>
      <c r="AO134" s="77"/>
      <c r="AP134" s="77"/>
      <c r="AQ134" s="77"/>
      <c r="AR134" s="77"/>
      <c r="AS134" s="77"/>
      <c r="AT134" s="77"/>
      <c r="AU134" s="77"/>
      <c r="AV134" s="77"/>
      <c r="AW134" s="76"/>
    </row>
    <row r="135" spans="1:49" s="65" customFormat="1" ht="36" customHeight="1" x14ac:dyDescent="0.2">
      <c r="A135" s="85"/>
      <c r="B135" s="84"/>
      <c r="C135" s="83"/>
      <c r="D135" s="81"/>
      <c r="E135" s="80"/>
      <c r="F135" s="80"/>
      <c r="G135" s="82"/>
      <c r="H135" s="81"/>
      <c r="I135" s="80"/>
      <c r="J135" s="80"/>
      <c r="K135" s="80"/>
      <c r="L135" s="80"/>
      <c r="M135" s="80"/>
      <c r="N135" s="80"/>
      <c r="O135" s="80"/>
      <c r="P135" s="80"/>
      <c r="Q135" s="80"/>
      <c r="R135" s="80"/>
      <c r="S135" s="80"/>
      <c r="T135" s="80"/>
      <c r="U135" s="80"/>
      <c r="V135" s="80"/>
      <c r="W135" s="80"/>
      <c r="X135" s="79"/>
      <c r="Y135" s="81"/>
      <c r="Z135" s="80"/>
      <c r="AA135" s="80"/>
      <c r="AB135" s="80"/>
      <c r="AC135" s="80"/>
      <c r="AD135" s="80"/>
      <c r="AE135" s="79"/>
      <c r="AF135" s="78"/>
      <c r="AG135" s="77"/>
      <c r="AH135" s="77"/>
      <c r="AI135" s="77"/>
      <c r="AJ135" s="77"/>
      <c r="AK135" s="77"/>
      <c r="AL135" s="77"/>
      <c r="AM135" s="77"/>
      <c r="AN135" s="77"/>
      <c r="AO135" s="77"/>
      <c r="AP135" s="77"/>
      <c r="AQ135" s="77"/>
      <c r="AR135" s="77"/>
      <c r="AS135" s="77"/>
      <c r="AT135" s="77"/>
      <c r="AU135" s="77"/>
      <c r="AV135" s="77"/>
      <c r="AW135" s="76"/>
    </row>
    <row r="136" spans="1:49" s="65" customFormat="1" ht="36" customHeight="1" x14ac:dyDescent="0.2">
      <c r="A136" s="85"/>
      <c r="B136" s="84"/>
      <c r="C136" s="83"/>
      <c r="D136" s="81"/>
      <c r="E136" s="80"/>
      <c r="F136" s="80"/>
      <c r="G136" s="82"/>
      <c r="H136" s="81"/>
      <c r="I136" s="80"/>
      <c r="J136" s="80"/>
      <c r="K136" s="80"/>
      <c r="L136" s="80"/>
      <c r="M136" s="80"/>
      <c r="N136" s="80"/>
      <c r="O136" s="80"/>
      <c r="P136" s="80"/>
      <c r="Q136" s="80"/>
      <c r="R136" s="80"/>
      <c r="S136" s="80"/>
      <c r="T136" s="80"/>
      <c r="U136" s="80"/>
      <c r="V136" s="80"/>
      <c r="W136" s="80"/>
      <c r="X136" s="79"/>
      <c r="Y136" s="81"/>
      <c r="Z136" s="80"/>
      <c r="AA136" s="80"/>
      <c r="AB136" s="80"/>
      <c r="AC136" s="80"/>
      <c r="AD136" s="80"/>
      <c r="AE136" s="79"/>
      <c r="AF136" s="78"/>
      <c r="AG136" s="77"/>
      <c r="AH136" s="77"/>
      <c r="AI136" s="77"/>
      <c r="AJ136" s="77"/>
      <c r="AK136" s="77"/>
      <c r="AL136" s="77"/>
      <c r="AM136" s="77"/>
      <c r="AN136" s="77"/>
      <c r="AO136" s="77"/>
      <c r="AP136" s="77"/>
      <c r="AQ136" s="77"/>
      <c r="AR136" s="77"/>
      <c r="AS136" s="77"/>
      <c r="AT136" s="77"/>
      <c r="AU136" s="77"/>
      <c r="AV136" s="77"/>
      <c r="AW136" s="76"/>
    </row>
    <row r="137" spans="1:49" s="65" customFormat="1" ht="36" customHeight="1" x14ac:dyDescent="0.2">
      <c r="A137" s="85"/>
      <c r="B137" s="84"/>
      <c r="C137" s="83"/>
      <c r="D137" s="81"/>
      <c r="E137" s="80"/>
      <c r="F137" s="80"/>
      <c r="G137" s="82"/>
      <c r="H137" s="81"/>
      <c r="I137" s="80"/>
      <c r="J137" s="80"/>
      <c r="K137" s="80"/>
      <c r="L137" s="80"/>
      <c r="M137" s="80"/>
      <c r="N137" s="80"/>
      <c r="O137" s="80"/>
      <c r="P137" s="80"/>
      <c r="Q137" s="80"/>
      <c r="R137" s="80"/>
      <c r="S137" s="80"/>
      <c r="T137" s="80"/>
      <c r="U137" s="80"/>
      <c r="V137" s="80"/>
      <c r="W137" s="80"/>
      <c r="X137" s="79"/>
      <c r="Y137" s="81"/>
      <c r="Z137" s="80"/>
      <c r="AA137" s="80"/>
      <c r="AB137" s="80"/>
      <c r="AC137" s="80"/>
      <c r="AD137" s="80"/>
      <c r="AE137" s="79"/>
      <c r="AF137" s="78"/>
      <c r="AG137" s="77"/>
      <c r="AH137" s="77"/>
      <c r="AI137" s="77"/>
      <c r="AJ137" s="77"/>
      <c r="AK137" s="77"/>
      <c r="AL137" s="77"/>
      <c r="AM137" s="77"/>
      <c r="AN137" s="77"/>
      <c r="AO137" s="77"/>
      <c r="AP137" s="77"/>
      <c r="AQ137" s="77"/>
      <c r="AR137" s="77"/>
      <c r="AS137" s="77"/>
      <c r="AT137" s="77"/>
      <c r="AU137" s="77"/>
      <c r="AV137" s="77"/>
      <c r="AW137" s="76"/>
    </row>
    <row r="138" spans="1:49" s="65" customFormat="1" ht="36" customHeight="1" x14ac:dyDescent="0.2">
      <c r="A138" s="85"/>
      <c r="B138" s="84"/>
      <c r="C138" s="83"/>
      <c r="D138" s="81"/>
      <c r="E138" s="80"/>
      <c r="F138" s="80"/>
      <c r="G138" s="82"/>
      <c r="H138" s="81"/>
      <c r="I138" s="80"/>
      <c r="J138" s="80"/>
      <c r="K138" s="80"/>
      <c r="L138" s="80"/>
      <c r="M138" s="80"/>
      <c r="N138" s="80"/>
      <c r="O138" s="80"/>
      <c r="P138" s="80"/>
      <c r="Q138" s="80"/>
      <c r="R138" s="80"/>
      <c r="S138" s="80"/>
      <c r="T138" s="80"/>
      <c r="U138" s="80"/>
      <c r="V138" s="80"/>
      <c r="W138" s="80"/>
      <c r="X138" s="79"/>
      <c r="Y138" s="81"/>
      <c r="Z138" s="80"/>
      <c r="AA138" s="80"/>
      <c r="AB138" s="80"/>
      <c r="AC138" s="80"/>
      <c r="AD138" s="80"/>
      <c r="AE138" s="79"/>
      <c r="AF138" s="78"/>
      <c r="AG138" s="77"/>
      <c r="AH138" s="77"/>
      <c r="AI138" s="77"/>
      <c r="AJ138" s="77"/>
      <c r="AK138" s="77"/>
      <c r="AL138" s="77"/>
      <c r="AM138" s="77"/>
      <c r="AN138" s="77"/>
      <c r="AO138" s="77"/>
      <c r="AP138" s="77"/>
      <c r="AQ138" s="77"/>
      <c r="AR138" s="77"/>
      <c r="AS138" s="77"/>
      <c r="AT138" s="77"/>
      <c r="AU138" s="77"/>
      <c r="AV138" s="77"/>
      <c r="AW138" s="76"/>
    </row>
    <row r="139" spans="1:49" s="65" customFormat="1" ht="36" customHeight="1" x14ac:dyDescent="0.2">
      <c r="A139" s="85"/>
      <c r="B139" s="84"/>
      <c r="C139" s="83"/>
      <c r="D139" s="81"/>
      <c r="E139" s="80"/>
      <c r="F139" s="80"/>
      <c r="G139" s="82"/>
      <c r="H139" s="81"/>
      <c r="I139" s="80"/>
      <c r="J139" s="80"/>
      <c r="K139" s="80"/>
      <c r="L139" s="80"/>
      <c r="M139" s="80"/>
      <c r="N139" s="80"/>
      <c r="O139" s="80"/>
      <c r="P139" s="80"/>
      <c r="Q139" s="80"/>
      <c r="R139" s="80"/>
      <c r="S139" s="80"/>
      <c r="T139" s="80"/>
      <c r="U139" s="80"/>
      <c r="V139" s="80"/>
      <c r="W139" s="80"/>
      <c r="X139" s="79"/>
      <c r="Y139" s="81"/>
      <c r="Z139" s="80"/>
      <c r="AA139" s="80"/>
      <c r="AB139" s="80"/>
      <c r="AC139" s="80"/>
      <c r="AD139" s="80"/>
      <c r="AE139" s="79"/>
      <c r="AF139" s="78"/>
      <c r="AG139" s="77"/>
      <c r="AH139" s="77"/>
      <c r="AI139" s="77"/>
      <c r="AJ139" s="77"/>
      <c r="AK139" s="77"/>
      <c r="AL139" s="77"/>
      <c r="AM139" s="77"/>
      <c r="AN139" s="77"/>
      <c r="AO139" s="77"/>
      <c r="AP139" s="77"/>
      <c r="AQ139" s="77"/>
      <c r="AR139" s="77"/>
      <c r="AS139" s="77"/>
      <c r="AT139" s="77"/>
      <c r="AU139" s="77"/>
      <c r="AV139" s="77"/>
      <c r="AW139" s="76"/>
    </row>
    <row r="140" spans="1:49" s="65" customFormat="1" ht="36" customHeight="1" x14ac:dyDescent="0.2">
      <c r="A140" s="85"/>
      <c r="B140" s="84"/>
      <c r="C140" s="83"/>
      <c r="D140" s="81"/>
      <c r="E140" s="80"/>
      <c r="F140" s="80"/>
      <c r="G140" s="82"/>
      <c r="H140" s="81"/>
      <c r="I140" s="80"/>
      <c r="J140" s="80"/>
      <c r="K140" s="80"/>
      <c r="L140" s="80"/>
      <c r="M140" s="80"/>
      <c r="N140" s="80"/>
      <c r="O140" s="80"/>
      <c r="P140" s="80"/>
      <c r="Q140" s="80"/>
      <c r="R140" s="80"/>
      <c r="S140" s="80"/>
      <c r="T140" s="80"/>
      <c r="U140" s="80"/>
      <c r="V140" s="80"/>
      <c r="W140" s="80"/>
      <c r="X140" s="79"/>
      <c r="Y140" s="81"/>
      <c r="Z140" s="80"/>
      <c r="AA140" s="80"/>
      <c r="AB140" s="80"/>
      <c r="AC140" s="80"/>
      <c r="AD140" s="80"/>
      <c r="AE140" s="79"/>
      <c r="AF140" s="78"/>
      <c r="AG140" s="77"/>
      <c r="AH140" s="77"/>
      <c r="AI140" s="77"/>
      <c r="AJ140" s="77"/>
      <c r="AK140" s="77"/>
      <c r="AL140" s="77"/>
      <c r="AM140" s="77"/>
      <c r="AN140" s="77"/>
      <c r="AO140" s="77"/>
      <c r="AP140" s="77"/>
      <c r="AQ140" s="77"/>
      <c r="AR140" s="77"/>
      <c r="AS140" s="77"/>
      <c r="AT140" s="77"/>
      <c r="AU140" s="77"/>
      <c r="AV140" s="77"/>
      <c r="AW140" s="76"/>
    </row>
    <row r="141" spans="1:49" s="65" customFormat="1" ht="36" customHeight="1" x14ac:dyDescent="0.2">
      <c r="A141" s="85"/>
      <c r="B141" s="84"/>
      <c r="C141" s="83"/>
      <c r="D141" s="81"/>
      <c r="E141" s="80"/>
      <c r="F141" s="80"/>
      <c r="G141" s="82"/>
      <c r="H141" s="81"/>
      <c r="I141" s="80"/>
      <c r="J141" s="80"/>
      <c r="K141" s="80"/>
      <c r="L141" s="80"/>
      <c r="M141" s="80"/>
      <c r="N141" s="80"/>
      <c r="O141" s="80"/>
      <c r="P141" s="80"/>
      <c r="Q141" s="80"/>
      <c r="R141" s="80"/>
      <c r="S141" s="80"/>
      <c r="T141" s="80"/>
      <c r="U141" s="80"/>
      <c r="V141" s="80"/>
      <c r="W141" s="80"/>
      <c r="X141" s="79"/>
      <c r="Y141" s="81"/>
      <c r="Z141" s="80"/>
      <c r="AA141" s="80"/>
      <c r="AB141" s="80"/>
      <c r="AC141" s="80"/>
      <c r="AD141" s="80"/>
      <c r="AE141" s="79"/>
      <c r="AF141" s="78"/>
      <c r="AG141" s="77"/>
      <c r="AH141" s="77"/>
      <c r="AI141" s="77"/>
      <c r="AJ141" s="77"/>
      <c r="AK141" s="77"/>
      <c r="AL141" s="77"/>
      <c r="AM141" s="77"/>
      <c r="AN141" s="77"/>
      <c r="AO141" s="77"/>
      <c r="AP141" s="77"/>
      <c r="AQ141" s="77"/>
      <c r="AR141" s="77"/>
      <c r="AS141" s="77"/>
      <c r="AT141" s="77"/>
      <c r="AU141" s="77"/>
      <c r="AV141" s="77"/>
      <c r="AW141" s="76"/>
    </row>
    <row r="142" spans="1:49" s="65" customFormat="1" ht="36" customHeight="1" x14ac:dyDescent="0.2">
      <c r="A142" s="85"/>
      <c r="B142" s="84"/>
      <c r="C142" s="83"/>
      <c r="D142" s="81"/>
      <c r="E142" s="80"/>
      <c r="F142" s="80"/>
      <c r="G142" s="82"/>
      <c r="H142" s="81"/>
      <c r="I142" s="80"/>
      <c r="J142" s="80"/>
      <c r="K142" s="80"/>
      <c r="L142" s="80"/>
      <c r="M142" s="80"/>
      <c r="N142" s="80"/>
      <c r="O142" s="80"/>
      <c r="P142" s="80"/>
      <c r="Q142" s="80"/>
      <c r="R142" s="80"/>
      <c r="S142" s="80"/>
      <c r="T142" s="80"/>
      <c r="U142" s="80"/>
      <c r="V142" s="80"/>
      <c r="W142" s="80"/>
      <c r="X142" s="79"/>
      <c r="Y142" s="81"/>
      <c r="Z142" s="80"/>
      <c r="AA142" s="80"/>
      <c r="AB142" s="80"/>
      <c r="AC142" s="80"/>
      <c r="AD142" s="80"/>
      <c r="AE142" s="79"/>
      <c r="AF142" s="78"/>
      <c r="AG142" s="77"/>
      <c r="AH142" s="77"/>
      <c r="AI142" s="77"/>
      <c r="AJ142" s="77"/>
      <c r="AK142" s="77"/>
      <c r="AL142" s="77"/>
      <c r="AM142" s="77"/>
      <c r="AN142" s="77"/>
      <c r="AO142" s="77"/>
      <c r="AP142" s="77"/>
      <c r="AQ142" s="77"/>
      <c r="AR142" s="77"/>
      <c r="AS142" s="77"/>
      <c r="AT142" s="77"/>
      <c r="AU142" s="77"/>
      <c r="AV142" s="77"/>
      <c r="AW142" s="76"/>
    </row>
    <row r="143" spans="1:49" s="65" customFormat="1" ht="36" customHeight="1" x14ac:dyDescent="0.2">
      <c r="A143" s="85"/>
      <c r="B143" s="84"/>
      <c r="C143" s="83"/>
      <c r="D143" s="81"/>
      <c r="E143" s="80"/>
      <c r="F143" s="80"/>
      <c r="G143" s="82"/>
      <c r="H143" s="81"/>
      <c r="I143" s="80"/>
      <c r="J143" s="80"/>
      <c r="K143" s="80"/>
      <c r="L143" s="80"/>
      <c r="M143" s="80"/>
      <c r="N143" s="80"/>
      <c r="O143" s="80"/>
      <c r="P143" s="80"/>
      <c r="Q143" s="80"/>
      <c r="R143" s="80"/>
      <c r="S143" s="80"/>
      <c r="T143" s="80"/>
      <c r="U143" s="80"/>
      <c r="V143" s="80"/>
      <c r="W143" s="80"/>
      <c r="X143" s="79"/>
      <c r="Y143" s="81"/>
      <c r="Z143" s="80"/>
      <c r="AA143" s="80"/>
      <c r="AB143" s="80"/>
      <c r="AC143" s="80"/>
      <c r="AD143" s="80"/>
      <c r="AE143" s="79"/>
      <c r="AF143" s="78"/>
      <c r="AG143" s="77"/>
      <c r="AH143" s="77"/>
      <c r="AI143" s="77"/>
      <c r="AJ143" s="77"/>
      <c r="AK143" s="77"/>
      <c r="AL143" s="77"/>
      <c r="AM143" s="77"/>
      <c r="AN143" s="77"/>
      <c r="AO143" s="77"/>
      <c r="AP143" s="77"/>
      <c r="AQ143" s="77"/>
      <c r="AR143" s="77"/>
      <c r="AS143" s="77"/>
      <c r="AT143" s="77"/>
      <c r="AU143" s="77"/>
      <c r="AV143" s="77"/>
      <c r="AW143" s="76"/>
    </row>
    <row r="144" spans="1:49" s="65" customFormat="1" ht="36" customHeight="1" x14ac:dyDescent="0.2">
      <c r="A144" s="85"/>
      <c r="B144" s="84"/>
      <c r="C144" s="83"/>
      <c r="D144" s="81"/>
      <c r="E144" s="80"/>
      <c r="F144" s="80"/>
      <c r="G144" s="82"/>
      <c r="H144" s="81"/>
      <c r="I144" s="80"/>
      <c r="J144" s="80"/>
      <c r="K144" s="80"/>
      <c r="L144" s="80"/>
      <c r="M144" s="80"/>
      <c r="N144" s="80"/>
      <c r="O144" s="80"/>
      <c r="P144" s="80"/>
      <c r="Q144" s="80"/>
      <c r="R144" s="80"/>
      <c r="S144" s="80"/>
      <c r="T144" s="80"/>
      <c r="U144" s="80"/>
      <c r="V144" s="80"/>
      <c r="W144" s="80"/>
      <c r="X144" s="79"/>
      <c r="Y144" s="81"/>
      <c r="Z144" s="80"/>
      <c r="AA144" s="80"/>
      <c r="AB144" s="80"/>
      <c r="AC144" s="80"/>
      <c r="AD144" s="80"/>
      <c r="AE144" s="79"/>
      <c r="AF144" s="78"/>
      <c r="AG144" s="77"/>
      <c r="AH144" s="77"/>
      <c r="AI144" s="77"/>
      <c r="AJ144" s="77"/>
      <c r="AK144" s="77"/>
      <c r="AL144" s="77"/>
      <c r="AM144" s="77"/>
      <c r="AN144" s="77"/>
      <c r="AO144" s="77"/>
      <c r="AP144" s="77"/>
      <c r="AQ144" s="77"/>
      <c r="AR144" s="77"/>
      <c r="AS144" s="77"/>
      <c r="AT144" s="77"/>
      <c r="AU144" s="77"/>
      <c r="AV144" s="77"/>
      <c r="AW144" s="76"/>
    </row>
    <row r="145" spans="1:49" s="65" customFormat="1" ht="36" customHeight="1" x14ac:dyDescent="0.2">
      <c r="A145" s="85"/>
      <c r="B145" s="84"/>
      <c r="C145" s="83"/>
      <c r="D145" s="81"/>
      <c r="E145" s="80"/>
      <c r="F145" s="80"/>
      <c r="G145" s="82"/>
      <c r="H145" s="81"/>
      <c r="I145" s="80"/>
      <c r="J145" s="80"/>
      <c r="K145" s="80"/>
      <c r="L145" s="80"/>
      <c r="M145" s="80"/>
      <c r="N145" s="80"/>
      <c r="O145" s="80"/>
      <c r="P145" s="80"/>
      <c r="Q145" s="80"/>
      <c r="R145" s="80"/>
      <c r="S145" s="80"/>
      <c r="T145" s="80"/>
      <c r="U145" s="80"/>
      <c r="V145" s="80"/>
      <c r="W145" s="80"/>
      <c r="X145" s="79"/>
      <c r="Y145" s="81"/>
      <c r="Z145" s="80"/>
      <c r="AA145" s="80"/>
      <c r="AB145" s="80"/>
      <c r="AC145" s="80"/>
      <c r="AD145" s="80"/>
      <c r="AE145" s="79"/>
      <c r="AF145" s="78"/>
      <c r="AG145" s="77"/>
      <c r="AH145" s="77"/>
      <c r="AI145" s="77"/>
      <c r="AJ145" s="77"/>
      <c r="AK145" s="77"/>
      <c r="AL145" s="77"/>
      <c r="AM145" s="77"/>
      <c r="AN145" s="77"/>
      <c r="AO145" s="77"/>
      <c r="AP145" s="77"/>
      <c r="AQ145" s="77"/>
      <c r="AR145" s="77"/>
      <c r="AS145" s="77"/>
      <c r="AT145" s="77"/>
      <c r="AU145" s="77"/>
      <c r="AV145" s="77"/>
      <c r="AW145" s="76"/>
    </row>
    <row r="146" spans="1:49" s="65" customFormat="1" ht="36" customHeight="1" x14ac:dyDescent="0.2">
      <c r="A146" s="85"/>
      <c r="B146" s="84"/>
      <c r="C146" s="83"/>
      <c r="D146" s="81"/>
      <c r="E146" s="80"/>
      <c r="F146" s="80"/>
      <c r="G146" s="82"/>
      <c r="H146" s="81"/>
      <c r="I146" s="80"/>
      <c r="J146" s="80"/>
      <c r="K146" s="80"/>
      <c r="L146" s="80"/>
      <c r="M146" s="80"/>
      <c r="N146" s="80"/>
      <c r="O146" s="80"/>
      <c r="P146" s="80"/>
      <c r="Q146" s="80"/>
      <c r="R146" s="80"/>
      <c r="S146" s="80"/>
      <c r="T146" s="80"/>
      <c r="U146" s="80"/>
      <c r="V146" s="80"/>
      <c r="W146" s="80"/>
      <c r="X146" s="79"/>
      <c r="Y146" s="81"/>
      <c r="Z146" s="80"/>
      <c r="AA146" s="80"/>
      <c r="AB146" s="80"/>
      <c r="AC146" s="80"/>
      <c r="AD146" s="80"/>
      <c r="AE146" s="79"/>
      <c r="AF146" s="78"/>
      <c r="AG146" s="77"/>
      <c r="AH146" s="77"/>
      <c r="AI146" s="77"/>
      <c r="AJ146" s="77"/>
      <c r="AK146" s="77"/>
      <c r="AL146" s="77"/>
      <c r="AM146" s="77"/>
      <c r="AN146" s="77"/>
      <c r="AO146" s="77"/>
      <c r="AP146" s="77"/>
      <c r="AQ146" s="77"/>
      <c r="AR146" s="77"/>
      <c r="AS146" s="77"/>
      <c r="AT146" s="77"/>
      <c r="AU146" s="77"/>
      <c r="AV146" s="77"/>
      <c r="AW146" s="76"/>
    </row>
    <row r="147" spans="1:49" s="65" customFormat="1" ht="36" customHeight="1" x14ac:dyDescent="0.2">
      <c r="A147" s="85"/>
      <c r="B147" s="84"/>
      <c r="C147" s="83"/>
      <c r="D147" s="81"/>
      <c r="E147" s="80"/>
      <c r="F147" s="80"/>
      <c r="G147" s="82"/>
      <c r="H147" s="81"/>
      <c r="I147" s="80"/>
      <c r="J147" s="80"/>
      <c r="K147" s="80"/>
      <c r="L147" s="80"/>
      <c r="M147" s="80"/>
      <c r="N147" s="80"/>
      <c r="O147" s="80"/>
      <c r="P147" s="80"/>
      <c r="Q147" s="80"/>
      <c r="R147" s="80"/>
      <c r="S147" s="80"/>
      <c r="T147" s="80"/>
      <c r="U147" s="80"/>
      <c r="V147" s="80"/>
      <c r="W147" s="80"/>
      <c r="X147" s="79"/>
      <c r="Y147" s="81"/>
      <c r="Z147" s="80"/>
      <c r="AA147" s="80"/>
      <c r="AB147" s="80"/>
      <c r="AC147" s="80"/>
      <c r="AD147" s="80"/>
      <c r="AE147" s="79"/>
      <c r="AF147" s="78"/>
      <c r="AG147" s="77"/>
      <c r="AH147" s="77"/>
      <c r="AI147" s="77"/>
      <c r="AJ147" s="77"/>
      <c r="AK147" s="77"/>
      <c r="AL147" s="77"/>
      <c r="AM147" s="77"/>
      <c r="AN147" s="77"/>
      <c r="AO147" s="77"/>
      <c r="AP147" s="77"/>
      <c r="AQ147" s="77"/>
      <c r="AR147" s="77"/>
      <c r="AS147" s="77"/>
      <c r="AT147" s="77"/>
      <c r="AU147" s="77"/>
      <c r="AV147" s="77"/>
      <c r="AW147" s="76"/>
    </row>
    <row r="148" spans="1:49" s="65" customFormat="1" ht="36" customHeight="1" x14ac:dyDescent="0.2">
      <c r="A148" s="85"/>
      <c r="B148" s="84"/>
      <c r="C148" s="83"/>
      <c r="D148" s="81"/>
      <c r="E148" s="80"/>
      <c r="F148" s="80"/>
      <c r="G148" s="82"/>
      <c r="H148" s="81"/>
      <c r="I148" s="80"/>
      <c r="J148" s="80"/>
      <c r="K148" s="80"/>
      <c r="L148" s="80"/>
      <c r="M148" s="80"/>
      <c r="N148" s="80"/>
      <c r="O148" s="80"/>
      <c r="P148" s="80"/>
      <c r="Q148" s="80"/>
      <c r="R148" s="80"/>
      <c r="S148" s="80"/>
      <c r="T148" s="80"/>
      <c r="U148" s="80"/>
      <c r="V148" s="80"/>
      <c r="W148" s="80"/>
      <c r="X148" s="79"/>
      <c r="Y148" s="81"/>
      <c r="Z148" s="80"/>
      <c r="AA148" s="80"/>
      <c r="AB148" s="80"/>
      <c r="AC148" s="80"/>
      <c r="AD148" s="80"/>
      <c r="AE148" s="79"/>
      <c r="AF148" s="78"/>
      <c r="AG148" s="77"/>
      <c r="AH148" s="77"/>
      <c r="AI148" s="77"/>
      <c r="AJ148" s="77"/>
      <c r="AK148" s="77"/>
      <c r="AL148" s="77"/>
      <c r="AM148" s="77"/>
      <c r="AN148" s="77"/>
      <c r="AO148" s="77"/>
      <c r="AP148" s="77"/>
      <c r="AQ148" s="77"/>
      <c r="AR148" s="77"/>
      <c r="AS148" s="77"/>
      <c r="AT148" s="77"/>
      <c r="AU148" s="77"/>
      <c r="AV148" s="77"/>
      <c r="AW148" s="76"/>
    </row>
    <row r="149" spans="1:49" s="65" customFormat="1" ht="36" customHeight="1" x14ac:dyDescent="0.2">
      <c r="A149" s="85"/>
      <c r="B149" s="84"/>
      <c r="C149" s="83"/>
      <c r="D149" s="81"/>
      <c r="E149" s="80"/>
      <c r="F149" s="80"/>
      <c r="G149" s="82"/>
      <c r="H149" s="81"/>
      <c r="I149" s="80"/>
      <c r="J149" s="80"/>
      <c r="K149" s="80"/>
      <c r="L149" s="80"/>
      <c r="M149" s="80"/>
      <c r="N149" s="80"/>
      <c r="O149" s="80"/>
      <c r="P149" s="80"/>
      <c r="Q149" s="80"/>
      <c r="R149" s="80"/>
      <c r="S149" s="80"/>
      <c r="T149" s="80"/>
      <c r="U149" s="80"/>
      <c r="V149" s="80"/>
      <c r="W149" s="80"/>
      <c r="X149" s="79"/>
      <c r="Y149" s="81"/>
      <c r="Z149" s="80"/>
      <c r="AA149" s="80"/>
      <c r="AB149" s="80"/>
      <c r="AC149" s="80"/>
      <c r="AD149" s="80"/>
      <c r="AE149" s="79"/>
      <c r="AF149" s="78"/>
      <c r="AG149" s="77"/>
      <c r="AH149" s="77"/>
      <c r="AI149" s="77"/>
      <c r="AJ149" s="77"/>
      <c r="AK149" s="77"/>
      <c r="AL149" s="77"/>
      <c r="AM149" s="77"/>
      <c r="AN149" s="77"/>
      <c r="AO149" s="77"/>
      <c r="AP149" s="77"/>
      <c r="AQ149" s="77"/>
      <c r="AR149" s="77"/>
      <c r="AS149" s="77"/>
      <c r="AT149" s="77"/>
      <c r="AU149" s="77"/>
      <c r="AV149" s="77"/>
      <c r="AW149" s="76"/>
    </row>
    <row r="150" spans="1:49" s="65" customFormat="1" ht="36" customHeight="1" x14ac:dyDescent="0.2">
      <c r="A150" s="85"/>
      <c r="B150" s="84"/>
      <c r="C150" s="83"/>
      <c r="D150" s="81"/>
      <c r="E150" s="80"/>
      <c r="F150" s="80"/>
      <c r="G150" s="82"/>
      <c r="H150" s="81"/>
      <c r="I150" s="80"/>
      <c r="J150" s="80"/>
      <c r="K150" s="80"/>
      <c r="L150" s="80"/>
      <c r="M150" s="80"/>
      <c r="N150" s="80"/>
      <c r="O150" s="80"/>
      <c r="P150" s="80"/>
      <c r="Q150" s="80"/>
      <c r="R150" s="80"/>
      <c r="S150" s="80"/>
      <c r="T150" s="80"/>
      <c r="U150" s="80"/>
      <c r="V150" s="80"/>
      <c r="W150" s="80"/>
      <c r="X150" s="79"/>
      <c r="Y150" s="81"/>
      <c r="Z150" s="80"/>
      <c r="AA150" s="80"/>
      <c r="AB150" s="80"/>
      <c r="AC150" s="80"/>
      <c r="AD150" s="80"/>
      <c r="AE150" s="79"/>
      <c r="AF150" s="78"/>
      <c r="AG150" s="77"/>
      <c r="AH150" s="77"/>
      <c r="AI150" s="77"/>
      <c r="AJ150" s="77"/>
      <c r="AK150" s="77"/>
      <c r="AL150" s="77"/>
      <c r="AM150" s="77"/>
      <c r="AN150" s="77"/>
      <c r="AO150" s="77"/>
      <c r="AP150" s="77"/>
      <c r="AQ150" s="77"/>
      <c r="AR150" s="77"/>
      <c r="AS150" s="77"/>
      <c r="AT150" s="77"/>
      <c r="AU150" s="77"/>
      <c r="AV150" s="77"/>
      <c r="AW150" s="76"/>
    </row>
  </sheetData>
  <sheetProtection formatRows="0" insertColumns="0" sort="0" autoFilter="0"/>
  <autoFilter ref="A3:BS103"/>
  <mergeCells count="13">
    <mergeCell ref="D1:G2"/>
    <mergeCell ref="A1:C2"/>
    <mergeCell ref="H1:X1"/>
    <mergeCell ref="AM2:AN2"/>
    <mergeCell ref="H2:P2"/>
    <mergeCell ref="Q2:T2"/>
    <mergeCell ref="V2:X2"/>
    <mergeCell ref="Y1:AE2"/>
    <mergeCell ref="AO2:AW2"/>
    <mergeCell ref="AF2:AG2"/>
    <mergeCell ref="AH2:AI2"/>
    <mergeCell ref="AJ2:AL2"/>
    <mergeCell ref="AF1:AW1"/>
  </mergeCells>
  <conditionalFormatting sqref="H1:P1048576 D1:D1048576">
    <cfRule type="cellIs" dxfId="12" priority="12" operator="equal">
      <formula>"X"</formula>
    </cfRule>
  </conditionalFormatting>
  <conditionalFormatting sqref="Q1:T1048576 E1:F1048576">
    <cfRule type="cellIs" dxfId="11" priority="11" operator="equal">
      <formula>"X"</formula>
    </cfRule>
  </conditionalFormatting>
  <conditionalFormatting sqref="U1:U1048576 G1:G1048576">
    <cfRule type="cellIs" dxfId="10" priority="10" operator="equal">
      <formula>"X"</formula>
    </cfRule>
  </conditionalFormatting>
  <conditionalFormatting sqref="V1:X1048576">
    <cfRule type="cellIs" dxfId="9" priority="9" operator="equal">
      <formula>"X"</formula>
    </cfRule>
  </conditionalFormatting>
  <conditionalFormatting sqref="Y1:AE1048576">
    <cfRule type="cellIs" dxfId="8" priority="8" operator="equal">
      <formula>"X"</formula>
    </cfRule>
  </conditionalFormatting>
  <conditionalFormatting sqref="C4:C150">
    <cfRule type="cellIs" dxfId="7" priority="1" operator="equal">
      <formula>"Outros"</formula>
    </cfRule>
    <cfRule type="cellIs" dxfId="6" priority="2" operator="equal">
      <formula>"Inst. financeiras e seguradoras"</formula>
    </cfRule>
    <cfRule type="cellIs" dxfId="5" priority="3" operator="equal">
      <formula>"Cooperação Internacional"</formula>
    </cfRule>
    <cfRule type="cellIs" dxfId="4" priority="4" operator="equal">
      <formula>"ONGs"</formula>
    </cfRule>
    <cfRule type="cellIs" dxfId="3" priority="5" operator="equal">
      <formula>"Inst. de pesquisa e universidades"</formula>
    </cfRule>
    <cfRule type="cellIs" dxfId="2" priority="6" operator="equal">
      <formula>"Governo Federal"</formula>
    </cfRule>
    <cfRule type="cellIs" dxfId="1" priority="7" operator="equal">
      <formula>"Governo Estadual"</formula>
    </cfRule>
  </conditionalFormatting>
  <dataValidations count="19">
    <dataValidation allowBlank="1" showInputMessage="1" showErrorMessage="1" promptTitle="INSTRUÇÕES DE FILTROS" prompt="Para filtrar, clique na seta da coluna desejada, selecione apenas o &quot;X&quot;, e clique OK_x000a__x000a_Para limpar os filtros:_x000a_No Excel: MENU&gt; DADOS&gt; LIMPAR_x000a_No Libre: Clique na seta novamente e re-selecione todas opções._x000a__x000a_Para base de dados completa, reexibir colunas (+)." sqref="A1"/>
    <dataValidation allowBlank="1" showInputMessage="1" showErrorMessage="1" prompt="As ações referentes ao respectivo componente estão destacadas na mesma cor._x000a__x000a_Obs: O ator pode ter um componente marcado, mas sem nenhuma ação do respectivo componente, ou seja, faz alguma outra ação específica não listada aqui." sqref="D3:G3"/>
    <dataValidation allowBlank="1" showInputMessage="1" showErrorMessage="1" prompt="Promove, divulga, sensibiliza o tema impactos/vuln./adaptação" sqref="X3"/>
    <dataValidation allowBlank="1" showInputMessage="1" showErrorMessage="1" prompt="Discute bases legais, regulações, standards" sqref="V3"/>
    <dataValidation allowBlank="1" showInputMessage="1" showErrorMessage="1" prompt="Faz transferência de riscos" sqref="T3"/>
    <dataValidation allowBlank="1" showInputMessage="1" showErrorMessage="1" prompt="Desenvolve capacidade adaptativa às MC" sqref="R3"/>
    <dataValidation allowBlank="1" showInputMessage="1" showErrorMessage="1" prompt="Compila informações da literatura" sqref="P3"/>
    <dataValidation allowBlank="1" showInputMessage="1" showErrorMessage="1" prompt="Trabalha com ferramentas como ACB, multicritérios, indicadores, etc." sqref="N3"/>
    <dataValidation allowBlank="1" showInputMessage="1" showErrorMessage="1" prompt="Avalia impactos e vulnerabilidades" sqref="L3"/>
    <dataValidation allowBlank="1" showInputMessage="1" showErrorMessage="1" prompt="Desenvolve cenários socioeconômicos" sqref="J3"/>
    <dataValidation allowBlank="1" showInputMessage="1" showErrorMessage="1" prompt="Monitora dados climáticos" sqref="H3"/>
    <dataValidation allowBlank="1" showInputMessage="1" showErrorMessage="1" prompt="Desenvolve cenários climáticos" sqref="I3"/>
    <dataValidation allowBlank="1" showInputMessage="1" showErrorMessage="1" prompt="Monitora impactos" sqref="K3"/>
    <dataValidation allowBlank="1" showInputMessage="1" showErrorMessage="1" prompt="Trata de aspectos econômicos de impactos/vul./adaptação" sqref="M3"/>
    <dataValidation allowBlank="1" showInputMessage="1" showErrorMessage="1" prompt="Propõe medidas de adaptação" sqref="O3"/>
    <dataValidation allowBlank="1" showInputMessage="1" showErrorMessage="1" prompt="Implementa medidas de adaptação" sqref="Q3"/>
    <dataValidation allowBlank="1" showInputMessage="1" showErrorMessage="1" prompt="Desenvolve capacidade de resposta a eventos extremos" sqref="S3"/>
    <dataValidation allowBlank="1" showInputMessage="1" showErrorMessage="1" prompt="Monitora a eficácia, eficiência e efetividade das medidas adaptativas" sqref="U3"/>
    <dataValidation allowBlank="1" showInputMessage="1" showErrorMessage="1" prompt="Financia atividades relacionadas ao tema" sqref="W3"/>
  </dataValidations>
  <hyperlinks>
    <hyperlink ref="AP68" r:id="rId1"/>
    <hyperlink ref="AS68" r:id="rId2"/>
    <hyperlink ref="AV68" r:id="rId3" display="mailto:andrea@ipam.org.br"/>
    <hyperlink ref="AP98" r:id="rId4"/>
  </hyperlinks>
  <pageMargins left="0.51180555555555496" right="0.51180555555555496" top="0.78749999999999998" bottom="0.78749999999999998" header="0.51180555555555496" footer="0.51180555555555496"/>
  <pageSetup paperSize="9" scale="39" firstPageNumber="0" orientation="portrait" r:id="rId5"/>
  <rowBreaks count="2" manualBreakCount="2">
    <brk id="50" max="48" man="1"/>
    <brk id="103" max="16383" man="1"/>
  </rowBreaks>
  <colBreaks count="1" manualBreakCount="1">
    <brk id="31"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57"/>
  <sheetViews>
    <sheetView showGridLines="0" zoomScale="90" zoomScaleNormal="90" workbookViewId="0">
      <selection activeCell="B3" sqref="B3"/>
    </sheetView>
  </sheetViews>
  <sheetFormatPr defaultRowHeight="15" x14ac:dyDescent="0.25"/>
  <cols>
    <col min="1" max="1" width="27.140625" style="109" customWidth="1"/>
    <col min="2" max="2" width="4.7109375" style="109" customWidth="1"/>
    <col min="3" max="3" width="5.140625" style="109" customWidth="1"/>
    <col min="4" max="6" width="5" style="109" customWidth="1"/>
    <col min="7" max="7" width="4.7109375" style="109" customWidth="1"/>
    <col min="8" max="24" width="7.42578125" style="109" customWidth="1"/>
    <col min="25" max="31" width="4.7109375" style="109" customWidth="1"/>
    <col min="32" max="32" width="5.7109375" customWidth="1"/>
  </cols>
  <sheetData>
    <row r="1" spans="1:32" ht="25.5" customHeight="1" thickBot="1" x14ac:dyDescent="0.3">
      <c r="A1" s="139"/>
      <c r="B1" s="138"/>
      <c r="C1" s="218" t="s">
        <v>972</v>
      </c>
      <c r="D1" s="219"/>
      <c r="E1" s="219"/>
      <c r="F1" s="219"/>
      <c r="G1" s="219"/>
      <c r="H1" s="220" t="s">
        <v>971</v>
      </c>
      <c r="I1" s="220"/>
      <c r="J1" s="220"/>
      <c r="K1" s="220"/>
      <c r="L1" s="220"/>
      <c r="M1" s="220"/>
      <c r="N1" s="220"/>
      <c r="O1" s="220"/>
      <c r="P1" s="220"/>
      <c r="Q1" s="220"/>
      <c r="R1" s="220"/>
      <c r="S1" s="220"/>
      <c r="T1" s="220"/>
      <c r="U1" s="220"/>
      <c r="V1" s="220"/>
      <c r="W1" s="220"/>
      <c r="X1" s="220"/>
      <c r="Y1" s="219" t="s">
        <v>970</v>
      </c>
      <c r="Z1" s="219"/>
      <c r="AA1" s="219"/>
      <c r="AB1" s="219"/>
      <c r="AC1" s="219"/>
      <c r="AD1" s="219"/>
      <c r="AE1" s="219"/>
    </row>
    <row r="2" spans="1:32" ht="24.75" customHeight="1" thickBot="1" x14ac:dyDescent="0.3">
      <c r="A2" s="137"/>
      <c r="B2" s="136"/>
      <c r="C2" s="218"/>
      <c r="D2" s="219"/>
      <c r="E2" s="219"/>
      <c r="F2" s="219"/>
      <c r="G2" s="219"/>
      <c r="H2" s="221" t="s">
        <v>51</v>
      </c>
      <c r="I2" s="221"/>
      <c r="J2" s="221"/>
      <c r="K2" s="221"/>
      <c r="L2" s="221"/>
      <c r="M2" s="221"/>
      <c r="N2" s="221"/>
      <c r="O2" s="221"/>
      <c r="P2" s="221"/>
      <c r="Q2" s="222" t="s">
        <v>968</v>
      </c>
      <c r="R2" s="222"/>
      <c r="S2" s="222"/>
      <c r="T2" s="222"/>
      <c r="U2" s="135" t="s">
        <v>967</v>
      </c>
      <c r="V2" s="223" t="s">
        <v>26</v>
      </c>
      <c r="W2" s="223"/>
      <c r="X2" s="223"/>
      <c r="Y2" s="219"/>
      <c r="Z2" s="219"/>
      <c r="AA2" s="219"/>
      <c r="AB2" s="219"/>
      <c r="AC2" s="219"/>
      <c r="AD2" s="219"/>
      <c r="AE2" s="219"/>
    </row>
    <row r="3" spans="1:32" ht="72" customHeight="1" thickBot="1" x14ac:dyDescent="0.3">
      <c r="A3" s="134" t="s">
        <v>960</v>
      </c>
      <c r="B3" s="133" t="s">
        <v>979</v>
      </c>
      <c r="C3" s="106" t="s">
        <v>51</v>
      </c>
      <c r="D3" s="105" t="s">
        <v>33</v>
      </c>
      <c r="E3" s="104" t="s">
        <v>31</v>
      </c>
      <c r="F3" s="132" t="s">
        <v>28</v>
      </c>
      <c r="G3" s="130" t="s">
        <v>974</v>
      </c>
      <c r="H3" s="131" t="s">
        <v>50</v>
      </c>
      <c r="I3" s="131" t="s">
        <v>48</v>
      </c>
      <c r="J3" s="131" t="s">
        <v>46</v>
      </c>
      <c r="K3" s="131" t="s">
        <v>44</v>
      </c>
      <c r="L3" s="131" t="s">
        <v>42</v>
      </c>
      <c r="M3" s="131" t="s">
        <v>40</v>
      </c>
      <c r="N3" s="131" t="s">
        <v>978</v>
      </c>
      <c r="O3" s="131" t="s">
        <v>36</v>
      </c>
      <c r="P3" s="131" t="s">
        <v>35</v>
      </c>
      <c r="Q3" s="131" t="s">
        <v>34</v>
      </c>
      <c r="R3" s="131" t="s">
        <v>32</v>
      </c>
      <c r="S3" s="131" t="s">
        <v>30</v>
      </c>
      <c r="T3" s="131" t="s">
        <v>29</v>
      </c>
      <c r="U3" s="131" t="s">
        <v>27</v>
      </c>
      <c r="V3" s="131" t="s">
        <v>25</v>
      </c>
      <c r="W3" s="131" t="s">
        <v>24</v>
      </c>
      <c r="X3" s="131" t="s">
        <v>23</v>
      </c>
      <c r="Y3" s="130" t="s">
        <v>49</v>
      </c>
      <c r="Z3" s="130" t="s">
        <v>47</v>
      </c>
      <c r="AA3" s="130" t="s">
        <v>45</v>
      </c>
      <c r="AB3" s="130" t="s">
        <v>977</v>
      </c>
      <c r="AC3" s="130" t="s">
        <v>37</v>
      </c>
      <c r="AD3" s="130" t="s">
        <v>43</v>
      </c>
      <c r="AE3" s="130" t="s">
        <v>41</v>
      </c>
    </row>
    <row r="4" spans="1:32" ht="13.5" customHeight="1" x14ac:dyDescent="0.25">
      <c r="A4" s="129" t="s">
        <v>119</v>
      </c>
      <c r="B4" s="128">
        <f>COUNTIFS('Base Atores'!$C:$C,'Análises Atores'!$A4)</f>
        <v>34</v>
      </c>
      <c r="C4" s="127">
        <f>COUNTIFS('Base Atores'!$C:$C,'Análises Atores'!$A4,'Base Atores'!D:D,"X")</f>
        <v>20</v>
      </c>
      <c r="D4" s="127">
        <f>COUNTIFS('Base Atores'!$C:$C,'Análises Atores'!$A4,'Base Atores'!E:E,"X")</f>
        <v>23</v>
      </c>
      <c r="E4" s="127">
        <f>COUNTIFS('Base Atores'!$C:$C,'Análises Atores'!$A4,'Base Atores'!F:F,"X")</f>
        <v>22</v>
      </c>
      <c r="F4" s="127">
        <f>COUNTIFS('Base Atores'!$C:$C,'Análises Atores'!$A4,'Base Atores'!G:G,"X")</f>
        <v>4</v>
      </c>
      <c r="G4" s="128">
        <f t="shared" ref="G4:G10" si="0">SUM(C4:F4)</f>
        <v>69</v>
      </c>
      <c r="H4" s="127">
        <f>COUNTIFS('Base Atores'!$C:$C,'Análises Atores'!$A4,'Base Atores'!H:H,"X")</f>
        <v>2</v>
      </c>
      <c r="I4" s="127">
        <f>COUNTIFS('Base Atores'!$C:$C,'Análises Atores'!$A4,'Base Atores'!I:I,"X")</f>
        <v>0</v>
      </c>
      <c r="J4" s="127">
        <f>COUNTIFS('Base Atores'!$C:$C,'Análises Atores'!$A4,'Base Atores'!J:J,"X")</f>
        <v>1</v>
      </c>
      <c r="K4" s="127">
        <f>COUNTIFS('Base Atores'!$C:$C,'Análises Atores'!$A4,'Base Atores'!K:K,"X")</f>
        <v>7</v>
      </c>
      <c r="L4" s="127">
        <f>COUNTIFS('Base Atores'!$C:$C,'Análises Atores'!$A4,'Base Atores'!L:L,"X")</f>
        <v>10</v>
      </c>
      <c r="M4" s="127">
        <f>COUNTIFS('Base Atores'!$C:$C,'Análises Atores'!$A4,'Base Atores'!M:M,"X")</f>
        <v>6</v>
      </c>
      <c r="N4" s="127">
        <f>COUNTIFS('Base Atores'!$C:$C,'Análises Atores'!$A4,'Base Atores'!N:N,"X")</f>
        <v>1</v>
      </c>
      <c r="O4" s="127">
        <f>COUNTIFS('Base Atores'!$C:$C,'Análises Atores'!$A4,'Base Atores'!O:O,"X")</f>
        <v>5</v>
      </c>
      <c r="P4" s="127">
        <f>COUNTIFS('Base Atores'!$C:$C,'Análises Atores'!$A4,'Base Atores'!P:P,"X")</f>
        <v>1</v>
      </c>
      <c r="Q4" s="127">
        <f>COUNTIFS('Base Atores'!$C:$C,'Análises Atores'!$A4,'Base Atores'!Q:Q,"X")</f>
        <v>8</v>
      </c>
      <c r="R4" s="127">
        <f>COUNTIFS('Base Atores'!$C:$C,'Análises Atores'!$A4,'Base Atores'!R:R,"X")</f>
        <v>5</v>
      </c>
      <c r="S4" s="127">
        <f>COUNTIFS('Base Atores'!$C:$C,'Análises Atores'!$A4,'Base Atores'!S:S,"X")</f>
        <v>4</v>
      </c>
      <c r="T4" s="127">
        <f>COUNTIFS('Base Atores'!$C:$C,'Análises Atores'!$A4,'Base Atores'!T:T,"X")</f>
        <v>0</v>
      </c>
      <c r="U4" s="127">
        <f>COUNTIFS('Base Atores'!$C:$C,'Análises Atores'!$A4,'Base Atores'!U:U,"X")</f>
        <v>2</v>
      </c>
      <c r="V4" s="127">
        <f>COUNTIFS('Base Atores'!$C:$C,'Análises Atores'!$A4,'Base Atores'!V:V,"X")</f>
        <v>24</v>
      </c>
      <c r="W4" s="127">
        <f>COUNTIFS('Base Atores'!$C:$C,'Análises Atores'!$A4,'Base Atores'!W:W,"X")</f>
        <v>7</v>
      </c>
      <c r="X4" s="127">
        <f>COUNTIFS('Base Atores'!$C:$C,'Análises Atores'!$A4,'Base Atores'!X:X,"X")</f>
        <v>13</v>
      </c>
      <c r="Y4" s="127">
        <f>COUNTIFS('Base Atores'!$C:$C,'Análises Atores'!$A4,'Base Atores'!Y:Y,"X")</f>
        <v>34</v>
      </c>
      <c r="Z4" s="127">
        <f>COUNTIFS('Base Atores'!$C:$C,'Análises Atores'!$A4,'Base Atores'!Z:Z,"X")</f>
        <v>0</v>
      </c>
      <c r="AA4" s="127">
        <f>COUNTIFS('Base Atores'!$C:$C,'Análises Atores'!$A4,'Base Atores'!AA:AA,"X")</f>
        <v>0</v>
      </c>
      <c r="AB4" s="127">
        <f>COUNTIFS('Base Atores'!$C:$C,'Análises Atores'!$A4,'Base Atores'!AB:AB,"X")</f>
        <v>0</v>
      </c>
      <c r="AC4" s="127">
        <f>COUNTIFS('Base Atores'!$C:$C,'Análises Atores'!$A4,'Base Atores'!AC:AC,"X")</f>
        <v>0</v>
      </c>
      <c r="AD4" s="127">
        <f>COUNTIFS('Base Atores'!$C:$C,'Análises Atores'!$A4,'Base Atores'!AD:AD,"X")</f>
        <v>0</v>
      </c>
      <c r="AE4" s="126">
        <f>COUNTIFS('Base Atores'!$C:$C,'Análises Atores'!$A4,'Base Atores'!AE:AE,"X")</f>
        <v>0</v>
      </c>
    </row>
    <row r="5" spans="1:32" ht="13.5" customHeight="1" x14ac:dyDescent="0.25">
      <c r="A5" s="125" t="s">
        <v>522</v>
      </c>
      <c r="B5" s="124">
        <f>COUNTIFS('Base Atores'!$C:$C,'Análises Atores'!$A5)</f>
        <v>4</v>
      </c>
      <c r="C5" s="123">
        <f>COUNTIFS('Base Atores'!$C:$C,'Análises Atores'!$A5,'Base Atores'!D:D,"X")</f>
        <v>4</v>
      </c>
      <c r="D5" s="123">
        <f>COUNTIFS('Base Atores'!$C:$C,'Análises Atores'!$A5,'Base Atores'!E:E,"X")</f>
        <v>2</v>
      </c>
      <c r="E5" s="123">
        <f>COUNTIFS('Base Atores'!$C:$C,'Análises Atores'!$A5,'Base Atores'!F:F,"X")</f>
        <v>1</v>
      </c>
      <c r="F5" s="123">
        <f>COUNTIFS('Base Atores'!$C:$C,'Análises Atores'!$A5,'Base Atores'!G:G,"X")</f>
        <v>1</v>
      </c>
      <c r="G5" s="124">
        <f t="shared" si="0"/>
        <v>8</v>
      </c>
      <c r="H5" s="123">
        <f>COUNTIFS('Base Atores'!$C:$C,'Análises Atores'!$A5,'Base Atores'!H:H,"X")</f>
        <v>1</v>
      </c>
      <c r="I5" s="123">
        <f>COUNTIFS('Base Atores'!$C:$C,'Análises Atores'!$A5,'Base Atores'!I:I,"X")</f>
        <v>2</v>
      </c>
      <c r="J5" s="123">
        <f>COUNTIFS('Base Atores'!$C:$C,'Análises Atores'!$A5,'Base Atores'!J:J,"X")</f>
        <v>1</v>
      </c>
      <c r="K5" s="123">
        <f>COUNTIFS('Base Atores'!$C:$C,'Análises Atores'!$A5,'Base Atores'!K:K,"X")</f>
        <v>1</v>
      </c>
      <c r="L5" s="123">
        <f>COUNTIFS('Base Atores'!$C:$C,'Análises Atores'!$A5,'Base Atores'!L:L,"X")</f>
        <v>3</v>
      </c>
      <c r="M5" s="123">
        <f>COUNTIFS('Base Atores'!$C:$C,'Análises Atores'!$A5,'Base Atores'!M:M,"X")</f>
        <v>1</v>
      </c>
      <c r="N5" s="123">
        <f>COUNTIFS('Base Atores'!$C:$C,'Análises Atores'!$A5,'Base Atores'!N:N,"X")</f>
        <v>1</v>
      </c>
      <c r="O5" s="123">
        <f>COUNTIFS('Base Atores'!$C:$C,'Análises Atores'!$A5,'Base Atores'!O:O,"X")</f>
        <v>2</v>
      </c>
      <c r="P5" s="123">
        <f>COUNTIFS('Base Atores'!$C:$C,'Análises Atores'!$A5,'Base Atores'!P:P,"X")</f>
        <v>2</v>
      </c>
      <c r="Q5" s="123">
        <f>COUNTIFS('Base Atores'!$C:$C,'Análises Atores'!$A5,'Base Atores'!Q:Q,"X")</f>
        <v>0</v>
      </c>
      <c r="R5" s="123">
        <f>COUNTIFS('Base Atores'!$C:$C,'Análises Atores'!$A5,'Base Atores'!R:R,"X")</f>
        <v>0</v>
      </c>
      <c r="S5" s="123">
        <f>COUNTIFS('Base Atores'!$C:$C,'Análises Atores'!$A5,'Base Atores'!S:S,"X")</f>
        <v>1</v>
      </c>
      <c r="T5" s="123">
        <f>COUNTIFS('Base Atores'!$C:$C,'Análises Atores'!$A5,'Base Atores'!T:T,"X")</f>
        <v>0</v>
      </c>
      <c r="U5" s="123">
        <f>COUNTIFS('Base Atores'!$C:$C,'Análises Atores'!$A5,'Base Atores'!U:U,"X")</f>
        <v>1</v>
      </c>
      <c r="V5" s="123">
        <f>COUNTIFS('Base Atores'!$C:$C,'Análises Atores'!$A5,'Base Atores'!V:V,"X")</f>
        <v>2</v>
      </c>
      <c r="W5" s="123">
        <f>COUNTIFS('Base Atores'!$C:$C,'Análises Atores'!$A5,'Base Atores'!W:W,"X")</f>
        <v>1</v>
      </c>
      <c r="X5" s="123">
        <f>COUNTIFS('Base Atores'!$C:$C,'Análises Atores'!$A5,'Base Atores'!X:X,"X")</f>
        <v>4</v>
      </c>
      <c r="Y5" s="123">
        <f>COUNTIFS('Base Atores'!$C:$C,'Análises Atores'!$A5,'Base Atores'!Y:Y,"X")</f>
        <v>1</v>
      </c>
      <c r="Z5" s="123">
        <f>COUNTIFS('Base Atores'!$C:$C,'Análises Atores'!$A5,'Base Atores'!Z:Z,"X")</f>
        <v>3</v>
      </c>
      <c r="AA5" s="123">
        <f>COUNTIFS('Base Atores'!$C:$C,'Análises Atores'!$A5,'Base Atores'!AA:AA,"X")</f>
        <v>0</v>
      </c>
      <c r="AB5" s="123">
        <f>COUNTIFS('Base Atores'!$C:$C,'Análises Atores'!$A5,'Base Atores'!AB:AB,"X")</f>
        <v>0</v>
      </c>
      <c r="AC5" s="123">
        <f>COUNTIFS('Base Atores'!$C:$C,'Análises Atores'!$A5,'Base Atores'!AC:AC,"X")</f>
        <v>0</v>
      </c>
      <c r="AD5" s="123">
        <f>COUNTIFS('Base Atores'!$C:$C,'Análises Atores'!$A5,'Base Atores'!AD:AD,"X")</f>
        <v>1</v>
      </c>
      <c r="AE5" s="122">
        <f>COUNTIFS('Base Atores'!$C:$C,'Análises Atores'!$A5,'Base Atores'!AE:AE,"X")</f>
        <v>0</v>
      </c>
    </row>
    <row r="6" spans="1:32" ht="13.5" customHeight="1" x14ac:dyDescent="0.25">
      <c r="A6" s="125" t="s">
        <v>89</v>
      </c>
      <c r="B6" s="124">
        <f>COUNTIFS('Base Atores'!$C:$C,'Análises Atores'!$A6)</f>
        <v>37</v>
      </c>
      <c r="C6" s="123">
        <f>COUNTIFS('Base Atores'!$C:$C,'Análises Atores'!$A6,'Base Atores'!D:D,"X")</f>
        <v>37</v>
      </c>
      <c r="D6" s="123">
        <f>COUNTIFS('Base Atores'!$C:$C,'Análises Atores'!$A6,'Base Atores'!E:E,"X")</f>
        <v>17</v>
      </c>
      <c r="E6" s="123">
        <f>COUNTIFS('Base Atores'!$C:$C,'Análises Atores'!$A6,'Base Atores'!F:F,"X")</f>
        <v>8</v>
      </c>
      <c r="F6" s="123">
        <f>COUNTIFS('Base Atores'!$C:$C,'Análises Atores'!$A6,'Base Atores'!G:G,"X")</f>
        <v>3</v>
      </c>
      <c r="G6" s="124">
        <f t="shared" si="0"/>
        <v>65</v>
      </c>
      <c r="H6" s="123">
        <f>COUNTIFS('Base Atores'!$C:$C,'Análises Atores'!$A6,'Base Atores'!H:H,"X")</f>
        <v>13</v>
      </c>
      <c r="I6" s="123">
        <f>COUNTIFS('Base Atores'!$C:$C,'Análises Atores'!$A6,'Base Atores'!I:I,"X")</f>
        <v>9</v>
      </c>
      <c r="J6" s="123">
        <f>COUNTIFS('Base Atores'!$C:$C,'Análises Atores'!$A6,'Base Atores'!J:J,"X")</f>
        <v>6</v>
      </c>
      <c r="K6" s="123">
        <f>COUNTIFS('Base Atores'!$C:$C,'Análises Atores'!$A6,'Base Atores'!K:K,"X")</f>
        <v>7</v>
      </c>
      <c r="L6" s="123">
        <f>COUNTIFS('Base Atores'!$C:$C,'Análises Atores'!$A6,'Base Atores'!L:L,"X")</f>
        <v>32</v>
      </c>
      <c r="M6" s="123">
        <f>COUNTIFS('Base Atores'!$C:$C,'Análises Atores'!$A6,'Base Atores'!M:M,"X")</f>
        <v>6</v>
      </c>
      <c r="N6" s="123">
        <f>COUNTIFS('Base Atores'!$C:$C,'Análises Atores'!$A6,'Base Atores'!N:N,"X")</f>
        <v>8</v>
      </c>
      <c r="O6" s="123">
        <f>COUNTIFS('Base Atores'!$C:$C,'Análises Atores'!$A6,'Base Atores'!O:O,"X")</f>
        <v>20</v>
      </c>
      <c r="P6" s="123">
        <f>COUNTIFS('Base Atores'!$C:$C,'Análises Atores'!$A6,'Base Atores'!P:P,"X")</f>
        <v>12</v>
      </c>
      <c r="Q6" s="123">
        <f>COUNTIFS('Base Atores'!$C:$C,'Análises Atores'!$A6,'Base Atores'!Q:Q,"X")</f>
        <v>4</v>
      </c>
      <c r="R6" s="123">
        <f>COUNTIFS('Base Atores'!$C:$C,'Análises Atores'!$A6,'Base Atores'!R:R,"X")</f>
        <v>11</v>
      </c>
      <c r="S6" s="123">
        <f>COUNTIFS('Base Atores'!$C:$C,'Análises Atores'!$A6,'Base Atores'!S:S,"X")</f>
        <v>7</v>
      </c>
      <c r="T6" s="123">
        <f>COUNTIFS('Base Atores'!$C:$C,'Análises Atores'!$A6,'Base Atores'!T:T,"X")</f>
        <v>0</v>
      </c>
      <c r="U6" s="123">
        <f>COUNTIFS('Base Atores'!$C:$C,'Análises Atores'!$A6,'Base Atores'!U:U,"X")</f>
        <v>2</v>
      </c>
      <c r="V6" s="123">
        <f>COUNTIFS('Base Atores'!$C:$C,'Análises Atores'!$A6,'Base Atores'!V:V,"X")</f>
        <v>7</v>
      </c>
      <c r="W6" s="123">
        <f>COUNTIFS('Base Atores'!$C:$C,'Análises Atores'!$A6,'Base Atores'!W:W,"X")</f>
        <v>1</v>
      </c>
      <c r="X6" s="123">
        <f>COUNTIFS('Base Atores'!$C:$C,'Análises Atores'!$A6,'Base Atores'!X:X,"X")</f>
        <v>18</v>
      </c>
      <c r="Y6" s="123">
        <f>COUNTIFS('Base Atores'!$C:$C,'Análises Atores'!$A6,'Base Atores'!Y:Y,"X")</f>
        <v>25</v>
      </c>
      <c r="Z6" s="123">
        <f>COUNTIFS('Base Atores'!$C:$C,'Análises Atores'!$A6,'Base Atores'!Z:Z,"X")</f>
        <v>12</v>
      </c>
      <c r="AA6" s="123">
        <f>COUNTIFS('Base Atores'!$C:$C,'Análises Atores'!$A6,'Base Atores'!AA:AA,"X")</f>
        <v>0</v>
      </c>
      <c r="AB6" s="123">
        <f>COUNTIFS('Base Atores'!$C:$C,'Análises Atores'!$A6,'Base Atores'!AB:AB,"X")</f>
        <v>1</v>
      </c>
      <c r="AC6" s="123">
        <f>COUNTIFS('Base Atores'!$C:$C,'Análises Atores'!$A6,'Base Atores'!AC:AC,"X")</f>
        <v>0</v>
      </c>
      <c r="AD6" s="123">
        <f>COUNTIFS('Base Atores'!$C:$C,'Análises Atores'!$A6,'Base Atores'!AD:AD,"X")</f>
        <v>5</v>
      </c>
      <c r="AE6" s="122">
        <f>COUNTIFS('Base Atores'!$C:$C,'Análises Atores'!$A6,'Base Atores'!AE:AE,"X")</f>
        <v>1</v>
      </c>
    </row>
    <row r="7" spans="1:32" ht="13.5" customHeight="1" x14ac:dyDescent="0.25">
      <c r="A7" s="125" t="s">
        <v>69</v>
      </c>
      <c r="B7" s="124">
        <f>COUNTIFS('Base Atores'!$C:$C,'Análises Atores'!$A7)</f>
        <v>15</v>
      </c>
      <c r="C7" s="123">
        <f>COUNTIFS('Base Atores'!$C:$C,'Análises Atores'!$A7,'Base Atores'!D:D,"X")</f>
        <v>15</v>
      </c>
      <c r="D7" s="123">
        <f>COUNTIFS('Base Atores'!$C:$C,'Análises Atores'!$A7,'Base Atores'!E:E,"X")</f>
        <v>12</v>
      </c>
      <c r="E7" s="123">
        <f>COUNTIFS('Base Atores'!$C:$C,'Análises Atores'!$A7,'Base Atores'!F:F,"X")</f>
        <v>6</v>
      </c>
      <c r="F7" s="123">
        <f>COUNTIFS('Base Atores'!$C:$C,'Análises Atores'!$A7,'Base Atores'!G:G,"X")</f>
        <v>2</v>
      </c>
      <c r="G7" s="124">
        <f t="shared" si="0"/>
        <v>35</v>
      </c>
      <c r="H7" s="123">
        <f>COUNTIFS('Base Atores'!$C:$C,'Análises Atores'!$A7,'Base Atores'!H:H,"X")</f>
        <v>2</v>
      </c>
      <c r="I7" s="123">
        <f>COUNTIFS('Base Atores'!$C:$C,'Análises Atores'!$A7,'Base Atores'!I:I,"X")</f>
        <v>2</v>
      </c>
      <c r="J7" s="123">
        <f>COUNTIFS('Base Atores'!$C:$C,'Análises Atores'!$A7,'Base Atores'!J:J,"X")</f>
        <v>3</v>
      </c>
      <c r="K7" s="123">
        <f>COUNTIFS('Base Atores'!$C:$C,'Análises Atores'!$A7,'Base Atores'!K:K,"X")</f>
        <v>4</v>
      </c>
      <c r="L7" s="123">
        <f>COUNTIFS('Base Atores'!$C:$C,'Análises Atores'!$A7,'Base Atores'!L:L,"X")</f>
        <v>9</v>
      </c>
      <c r="M7" s="123">
        <f>COUNTIFS('Base Atores'!$C:$C,'Análises Atores'!$A7,'Base Atores'!M:M,"X")</f>
        <v>9</v>
      </c>
      <c r="N7" s="123">
        <f>COUNTIFS('Base Atores'!$C:$C,'Análises Atores'!$A7,'Base Atores'!N:N,"X")</f>
        <v>1</v>
      </c>
      <c r="O7" s="123">
        <f>COUNTIFS('Base Atores'!$C:$C,'Análises Atores'!$A7,'Base Atores'!O:O,"X")</f>
        <v>7</v>
      </c>
      <c r="P7" s="123">
        <f>COUNTIFS('Base Atores'!$C:$C,'Análises Atores'!$A7,'Base Atores'!P:P,"X")</f>
        <v>1</v>
      </c>
      <c r="Q7" s="123">
        <f>COUNTIFS('Base Atores'!$C:$C,'Análises Atores'!$A7,'Base Atores'!Q:Q,"X")</f>
        <v>2</v>
      </c>
      <c r="R7" s="123">
        <f>COUNTIFS('Base Atores'!$C:$C,'Análises Atores'!$A7,'Base Atores'!R:R,"X")</f>
        <v>4</v>
      </c>
      <c r="S7" s="123">
        <f>COUNTIFS('Base Atores'!$C:$C,'Análises Atores'!$A7,'Base Atores'!S:S,"X")</f>
        <v>3</v>
      </c>
      <c r="T7" s="123">
        <f>COUNTIFS('Base Atores'!$C:$C,'Análises Atores'!$A7,'Base Atores'!T:T,"X")</f>
        <v>0</v>
      </c>
      <c r="U7" s="123">
        <f>COUNTIFS('Base Atores'!$C:$C,'Análises Atores'!$A7,'Base Atores'!U:U,"X")</f>
        <v>2</v>
      </c>
      <c r="V7" s="123">
        <f>COUNTIFS('Base Atores'!$C:$C,'Análises Atores'!$A7,'Base Atores'!V:V,"X")</f>
        <v>12</v>
      </c>
      <c r="W7" s="123">
        <f>COUNTIFS('Base Atores'!$C:$C,'Análises Atores'!$A7,'Base Atores'!W:W,"X")</f>
        <v>7</v>
      </c>
      <c r="X7" s="123">
        <f>COUNTIFS('Base Atores'!$C:$C,'Análises Atores'!$A7,'Base Atores'!X:X,"X")</f>
        <v>14</v>
      </c>
      <c r="Y7" s="123">
        <f>COUNTIFS('Base Atores'!$C:$C,'Análises Atores'!$A7,'Base Atores'!Y:Y,"X")</f>
        <v>7</v>
      </c>
      <c r="Z7" s="123">
        <f>COUNTIFS('Base Atores'!$C:$C,'Análises Atores'!$A7,'Base Atores'!Z:Z,"X")</f>
        <v>0</v>
      </c>
      <c r="AA7" s="123">
        <f>COUNTIFS('Base Atores'!$C:$C,'Análises Atores'!$A7,'Base Atores'!AA:AA,"X")</f>
        <v>0</v>
      </c>
      <c r="AB7" s="123">
        <f>COUNTIFS('Base Atores'!$C:$C,'Análises Atores'!$A7,'Base Atores'!AB:AB,"X")</f>
        <v>4</v>
      </c>
      <c r="AC7" s="123">
        <f>COUNTIFS('Base Atores'!$C:$C,'Análises Atores'!$A7,'Base Atores'!AC:AC,"X")</f>
        <v>1</v>
      </c>
      <c r="AD7" s="123">
        <f>COUNTIFS('Base Atores'!$C:$C,'Análises Atores'!$A7,'Base Atores'!AD:AD,"X")</f>
        <v>3</v>
      </c>
      <c r="AE7" s="122">
        <f>COUNTIFS('Base Atores'!$C:$C,'Análises Atores'!$A7,'Base Atores'!AE:AE,"X")</f>
        <v>3</v>
      </c>
    </row>
    <row r="8" spans="1:32" ht="13.5" customHeight="1" x14ac:dyDescent="0.25">
      <c r="A8" s="125" t="s">
        <v>508</v>
      </c>
      <c r="B8" s="124">
        <f>COUNTIFS('Base Atores'!$C:$C,'Análises Atores'!$A8)</f>
        <v>2</v>
      </c>
      <c r="C8" s="123">
        <f>COUNTIFS('Base Atores'!$C:$C,'Análises Atores'!$A8,'Base Atores'!D:D,"X")</f>
        <v>1</v>
      </c>
      <c r="D8" s="123">
        <f>COUNTIFS('Base Atores'!$C:$C,'Análises Atores'!$A8,'Base Atores'!E:E,"X")</f>
        <v>0</v>
      </c>
      <c r="E8" s="123">
        <f>COUNTIFS('Base Atores'!$C:$C,'Análises Atores'!$A8,'Base Atores'!F:F,"X")</f>
        <v>2</v>
      </c>
      <c r="F8" s="123">
        <f>COUNTIFS('Base Atores'!$C:$C,'Análises Atores'!$A8,'Base Atores'!G:G,"X")</f>
        <v>0</v>
      </c>
      <c r="G8" s="124">
        <f t="shared" si="0"/>
        <v>3</v>
      </c>
      <c r="H8" s="123">
        <f>COUNTIFS('Base Atores'!$C:$C,'Análises Atores'!$A8,'Base Atores'!H:H,"X")</f>
        <v>0</v>
      </c>
      <c r="I8" s="123">
        <f>COUNTIFS('Base Atores'!$C:$C,'Análises Atores'!$A8,'Base Atores'!I:I,"X")</f>
        <v>0</v>
      </c>
      <c r="J8" s="123">
        <f>COUNTIFS('Base Atores'!$C:$C,'Análises Atores'!$A8,'Base Atores'!J:J,"X")</f>
        <v>0</v>
      </c>
      <c r="K8" s="123">
        <f>COUNTIFS('Base Atores'!$C:$C,'Análises Atores'!$A8,'Base Atores'!K:K,"X")</f>
        <v>0</v>
      </c>
      <c r="L8" s="123">
        <f>COUNTIFS('Base Atores'!$C:$C,'Análises Atores'!$A8,'Base Atores'!L:L,"X")</f>
        <v>1</v>
      </c>
      <c r="M8" s="123">
        <f>COUNTIFS('Base Atores'!$C:$C,'Análises Atores'!$A8,'Base Atores'!M:M,"X")</f>
        <v>1</v>
      </c>
      <c r="N8" s="123">
        <f>COUNTIFS('Base Atores'!$C:$C,'Análises Atores'!$A8,'Base Atores'!N:N,"X")</f>
        <v>0</v>
      </c>
      <c r="O8" s="123">
        <f>COUNTIFS('Base Atores'!$C:$C,'Análises Atores'!$A8,'Base Atores'!O:O,"X")</f>
        <v>0</v>
      </c>
      <c r="P8" s="123">
        <f>COUNTIFS('Base Atores'!$C:$C,'Análises Atores'!$A8,'Base Atores'!P:P,"X")</f>
        <v>0</v>
      </c>
      <c r="Q8" s="123">
        <f>COUNTIFS('Base Atores'!$C:$C,'Análises Atores'!$A8,'Base Atores'!Q:Q,"X")</f>
        <v>0</v>
      </c>
      <c r="R8" s="123">
        <f>COUNTIFS('Base Atores'!$C:$C,'Análises Atores'!$A8,'Base Atores'!R:R,"X")</f>
        <v>2</v>
      </c>
      <c r="S8" s="123">
        <f>COUNTIFS('Base Atores'!$C:$C,'Análises Atores'!$A8,'Base Atores'!S:S,"X")</f>
        <v>2</v>
      </c>
      <c r="T8" s="123">
        <f>COUNTIFS('Base Atores'!$C:$C,'Análises Atores'!$A8,'Base Atores'!T:T,"X")</f>
        <v>0</v>
      </c>
      <c r="U8" s="123">
        <f>COUNTIFS('Base Atores'!$C:$C,'Análises Atores'!$A8,'Base Atores'!U:U,"X")</f>
        <v>0</v>
      </c>
      <c r="V8" s="123">
        <f>COUNTIFS('Base Atores'!$C:$C,'Análises Atores'!$A8,'Base Atores'!V:V,"X")</f>
        <v>2</v>
      </c>
      <c r="W8" s="123">
        <f>COUNTIFS('Base Atores'!$C:$C,'Análises Atores'!$A8,'Base Atores'!W:W,"X")</f>
        <v>2</v>
      </c>
      <c r="X8" s="123">
        <f>COUNTIFS('Base Atores'!$C:$C,'Análises Atores'!$A8,'Base Atores'!X:X,"X")</f>
        <v>1</v>
      </c>
      <c r="Y8" s="123">
        <f>COUNTIFS('Base Atores'!$C:$C,'Análises Atores'!$A8,'Base Atores'!Y:Y,"X")</f>
        <v>0</v>
      </c>
      <c r="Z8" s="123">
        <f>COUNTIFS('Base Atores'!$C:$C,'Análises Atores'!$A8,'Base Atores'!Z:Z,"X")</f>
        <v>0</v>
      </c>
      <c r="AA8" s="123">
        <f>COUNTIFS('Base Atores'!$C:$C,'Análises Atores'!$A8,'Base Atores'!AA:AA,"X")</f>
        <v>0</v>
      </c>
      <c r="AB8" s="123">
        <f>COUNTIFS('Base Atores'!$C:$C,'Análises Atores'!$A8,'Base Atores'!AB:AB,"X")</f>
        <v>0</v>
      </c>
      <c r="AC8" s="123">
        <f>COUNTIFS('Base Atores'!$C:$C,'Análises Atores'!$A8,'Base Atores'!AC:AC,"X")</f>
        <v>0</v>
      </c>
      <c r="AD8" s="123">
        <f>COUNTIFS('Base Atores'!$C:$C,'Análises Atores'!$A8,'Base Atores'!AD:AD,"X")</f>
        <v>0</v>
      </c>
      <c r="AE8" s="122">
        <f>COUNTIFS('Base Atores'!$C:$C,'Análises Atores'!$A8,'Base Atores'!AE:AE,"X")</f>
        <v>2</v>
      </c>
    </row>
    <row r="9" spans="1:32" ht="13.5" customHeight="1" x14ac:dyDescent="0.25">
      <c r="A9" s="125" t="s">
        <v>106</v>
      </c>
      <c r="B9" s="124">
        <f>COUNTIFS('Base Atores'!$C:$C,'Análises Atores'!$A9)</f>
        <v>6</v>
      </c>
      <c r="C9" s="123">
        <f>COUNTIFS('Base Atores'!$C:$C,'Análises Atores'!$A9,'Base Atores'!D:D,"X")</f>
        <v>6</v>
      </c>
      <c r="D9" s="123">
        <f>COUNTIFS('Base Atores'!$C:$C,'Análises Atores'!$A9,'Base Atores'!E:E,"X")</f>
        <v>0</v>
      </c>
      <c r="E9" s="123">
        <f>COUNTIFS('Base Atores'!$C:$C,'Análises Atores'!$A9,'Base Atores'!F:F,"X")</f>
        <v>6</v>
      </c>
      <c r="F9" s="123">
        <f>COUNTIFS('Base Atores'!$C:$C,'Análises Atores'!$A9,'Base Atores'!G:G,"X")</f>
        <v>0</v>
      </c>
      <c r="G9" s="124">
        <f t="shared" si="0"/>
        <v>12</v>
      </c>
      <c r="H9" s="123">
        <f>COUNTIFS('Base Atores'!$C:$C,'Análises Atores'!$A9,'Base Atores'!H:H,"X")</f>
        <v>0</v>
      </c>
      <c r="I9" s="123">
        <f>COUNTIFS('Base Atores'!$C:$C,'Análises Atores'!$A9,'Base Atores'!I:I,"X")</f>
        <v>0</v>
      </c>
      <c r="J9" s="123">
        <f>COUNTIFS('Base Atores'!$C:$C,'Análises Atores'!$A9,'Base Atores'!J:J,"X")</f>
        <v>3</v>
      </c>
      <c r="K9" s="123">
        <f>COUNTIFS('Base Atores'!$C:$C,'Análises Atores'!$A9,'Base Atores'!K:K,"X")</f>
        <v>4</v>
      </c>
      <c r="L9" s="123">
        <f>COUNTIFS('Base Atores'!$C:$C,'Análises Atores'!$A9,'Base Atores'!L:L,"X")</f>
        <v>2</v>
      </c>
      <c r="M9" s="123">
        <f>COUNTIFS('Base Atores'!$C:$C,'Análises Atores'!$A9,'Base Atores'!M:M,"X")</f>
        <v>5</v>
      </c>
      <c r="N9" s="123">
        <f>COUNTIFS('Base Atores'!$C:$C,'Análises Atores'!$A9,'Base Atores'!N:N,"X")</f>
        <v>2</v>
      </c>
      <c r="O9" s="123">
        <f>COUNTIFS('Base Atores'!$C:$C,'Análises Atores'!$A9,'Base Atores'!O:O,"X")</f>
        <v>2</v>
      </c>
      <c r="P9" s="123">
        <f>COUNTIFS('Base Atores'!$C:$C,'Análises Atores'!$A9,'Base Atores'!P:P,"X")</f>
        <v>0</v>
      </c>
      <c r="Q9" s="123">
        <f>COUNTIFS('Base Atores'!$C:$C,'Análises Atores'!$A9,'Base Atores'!Q:Q,"X")</f>
        <v>5</v>
      </c>
      <c r="R9" s="123">
        <f>COUNTIFS('Base Atores'!$C:$C,'Análises Atores'!$A9,'Base Atores'!R:R,"X")</f>
        <v>6</v>
      </c>
      <c r="S9" s="123">
        <f>COUNTIFS('Base Atores'!$C:$C,'Análises Atores'!$A9,'Base Atores'!S:S,"X")</f>
        <v>6</v>
      </c>
      <c r="T9" s="123">
        <f>COUNTIFS('Base Atores'!$C:$C,'Análises Atores'!$A9,'Base Atores'!T:T,"X")</f>
        <v>5</v>
      </c>
      <c r="U9" s="123">
        <f>COUNTIFS('Base Atores'!$C:$C,'Análises Atores'!$A9,'Base Atores'!U:U,"X")</f>
        <v>0</v>
      </c>
      <c r="V9" s="123">
        <f>COUNTIFS('Base Atores'!$C:$C,'Análises Atores'!$A9,'Base Atores'!V:V,"X")</f>
        <v>3</v>
      </c>
      <c r="W9" s="123">
        <f>COUNTIFS('Base Atores'!$C:$C,'Análises Atores'!$A9,'Base Atores'!W:W,"X")</f>
        <v>1</v>
      </c>
      <c r="X9" s="123">
        <f>COUNTIFS('Base Atores'!$C:$C,'Análises Atores'!$A9,'Base Atores'!X:X,"X")</f>
        <v>1</v>
      </c>
      <c r="Y9" s="123">
        <f>COUNTIFS('Base Atores'!$C:$C,'Análises Atores'!$A9,'Base Atores'!Y:Y,"X")</f>
        <v>3</v>
      </c>
      <c r="Z9" s="123">
        <f>COUNTIFS('Base Atores'!$C:$C,'Análises Atores'!$A9,'Base Atores'!Z:Z,"X")</f>
        <v>0</v>
      </c>
      <c r="AA9" s="123">
        <f>COUNTIFS('Base Atores'!$C:$C,'Análises Atores'!$A9,'Base Atores'!AA:AA,"X")</f>
        <v>0</v>
      </c>
      <c r="AB9" s="123">
        <f>COUNTIFS('Base Atores'!$C:$C,'Análises Atores'!$A9,'Base Atores'!AB:AB,"X")</f>
        <v>0</v>
      </c>
      <c r="AC9" s="123">
        <f>COUNTIFS('Base Atores'!$C:$C,'Análises Atores'!$A9,'Base Atores'!AC:AC,"X")</f>
        <v>0</v>
      </c>
      <c r="AD9" s="123">
        <f>COUNTIFS('Base Atores'!$C:$C,'Análises Atores'!$A9,'Base Atores'!AD:AD,"X")</f>
        <v>0</v>
      </c>
      <c r="AE9" s="122">
        <f>COUNTIFS('Base Atores'!$C:$C,'Análises Atores'!$A9,'Base Atores'!AE:AE,"X")</f>
        <v>3</v>
      </c>
    </row>
    <row r="10" spans="1:32" ht="13.5" customHeight="1" x14ac:dyDescent="0.25">
      <c r="A10" s="125" t="s">
        <v>607</v>
      </c>
      <c r="B10" s="124">
        <f>COUNTIFS('Base Atores'!$C:$C,'Análises Atores'!$A10)</f>
        <v>2</v>
      </c>
      <c r="C10" s="123">
        <f>COUNTIFS('Base Atores'!$C:$C,'Análises Atores'!$A10,'Base Atores'!D:D,"X")</f>
        <v>2</v>
      </c>
      <c r="D10" s="123">
        <f>COUNTIFS('Base Atores'!$C:$C,'Análises Atores'!$A10,'Base Atores'!E:E,"X")</f>
        <v>1</v>
      </c>
      <c r="E10" s="123">
        <f>COUNTIFS('Base Atores'!$C:$C,'Análises Atores'!$A10,'Base Atores'!F:F,"X")</f>
        <v>2</v>
      </c>
      <c r="F10" s="123">
        <f>COUNTIFS('Base Atores'!$C:$C,'Análises Atores'!$A10,'Base Atores'!G:G,"X")</f>
        <v>1</v>
      </c>
      <c r="G10" s="124">
        <f t="shared" si="0"/>
        <v>6</v>
      </c>
      <c r="H10" s="123">
        <f>COUNTIFS('Base Atores'!$C:$C,'Análises Atores'!$A10,'Base Atores'!H:H,"X")</f>
        <v>0</v>
      </c>
      <c r="I10" s="123">
        <f>COUNTIFS('Base Atores'!$C:$C,'Análises Atores'!$A10,'Base Atores'!I:I,"X")</f>
        <v>0</v>
      </c>
      <c r="J10" s="123">
        <f>COUNTIFS('Base Atores'!$C:$C,'Análises Atores'!$A10,'Base Atores'!J:J,"X")</f>
        <v>0</v>
      </c>
      <c r="K10" s="123">
        <f>COUNTIFS('Base Atores'!$C:$C,'Análises Atores'!$A10,'Base Atores'!K:K,"X")</f>
        <v>0</v>
      </c>
      <c r="L10" s="123">
        <f>COUNTIFS('Base Atores'!$C:$C,'Análises Atores'!$A10,'Base Atores'!L:L,"X")</f>
        <v>0</v>
      </c>
      <c r="M10" s="123">
        <f>COUNTIFS('Base Atores'!$C:$C,'Análises Atores'!$A10,'Base Atores'!M:M,"X")</f>
        <v>0</v>
      </c>
      <c r="N10" s="123">
        <f>COUNTIFS('Base Atores'!$C:$C,'Análises Atores'!$A10,'Base Atores'!N:N,"X")</f>
        <v>0</v>
      </c>
      <c r="O10" s="123">
        <f>COUNTIFS('Base Atores'!$C:$C,'Análises Atores'!$A10,'Base Atores'!O:O,"X")</f>
        <v>0</v>
      </c>
      <c r="P10" s="123">
        <f>COUNTIFS('Base Atores'!$C:$C,'Análises Atores'!$A10,'Base Atores'!P:P,"X")</f>
        <v>0</v>
      </c>
      <c r="Q10" s="123">
        <f>COUNTIFS('Base Atores'!$C:$C,'Análises Atores'!$A10,'Base Atores'!Q:Q,"X")</f>
        <v>0</v>
      </c>
      <c r="R10" s="123">
        <f>COUNTIFS('Base Atores'!$C:$C,'Análises Atores'!$A10,'Base Atores'!R:R,"X")</f>
        <v>0</v>
      </c>
      <c r="S10" s="123">
        <f>COUNTIFS('Base Atores'!$C:$C,'Análises Atores'!$A10,'Base Atores'!S:S,"X")</f>
        <v>0</v>
      </c>
      <c r="T10" s="123">
        <f>COUNTIFS('Base Atores'!$C:$C,'Análises Atores'!$A10,'Base Atores'!T:T,"X")</f>
        <v>0</v>
      </c>
      <c r="U10" s="123">
        <f>COUNTIFS('Base Atores'!$C:$C,'Análises Atores'!$A10,'Base Atores'!U:U,"X")</f>
        <v>1</v>
      </c>
      <c r="V10" s="123">
        <f>COUNTIFS('Base Atores'!$C:$C,'Análises Atores'!$A10,'Base Atores'!V:V,"X")</f>
        <v>1</v>
      </c>
      <c r="W10" s="123">
        <f>COUNTIFS('Base Atores'!$C:$C,'Análises Atores'!$A10,'Base Atores'!W:W,"X")</f>
        <v>1</v>
      </c>
      <c r="X10" s="123">
        <f>COUNTIFS('Base Atores'!$C:$C,'Análises Atores'!$A10,'Base Atores'!X:X,"X")</f>
        <v>1</v>
      </c>
      <c r="Y10" s="123">
        <f>COUNTIFS('Base Atores'!$C:$C,'Análises Atores'!$A10,'Base Atores'!Y:Y,"X")</f>
        <v>2</v>
      </c>
      <c r="Z10" s="123">
        <f>COUNTIFS('Base Atores'!$C:$C,'Análises Atores'!$A10,'Base Atores'!Z:Z,"X")</f>
        <v>0</v>
      </c>
      <c r="AA10" s="123">
        <f>COUNTIFS('Base Atores'!$C:$C,'Análises Atores'!$A10,'Base Atores'!AA:AA,"X")</f>
        <v>0</v>
      </c>
      <c r="AB10" s="123">
        <f>COUNTIFS('Base Atores'!$C:$C,'Análises Atores'!$A10,'Base Atores'!AB:AB,"X")</f>
        <v>0</v>
      </c>
      <c r="AC10" s="123">
        <f>COUNTIFS('Base Atores'!$C:$C,'Análises Atores'!$A10,'Base Atores'!AC:AC,"X")</f>
        <v>0</v>
      </c>
      <c r="AD10" s="123">
        <f>COUNTIFS('Base Atores'!$C:$C,'Análises Atores'!$A10,'Base Atores'!AD:AD,"X")</f>
        <v>0</v>
      </c>
      <c r="AE10" s="122">
        <f>COUNTIFS('Base Atores'!$C:$C,'Análises Atores'!$A10,'Base Atores'!AE:AE,"X")</f>
        <v>0</v>
      </c>
    </row>
    <row r="11" spans="1:32" ht="13.5" customHeight="1" thickBot="1" x14ac:dyDescent="0.3">
      <c r="A11" s="121" t="s">
        <v>974</v>
      </c>
      <c r="B11" s="120">
        <f t="shared" ref="B11:AE11" si="1">SUM(B4:B10)</f>
        <v>100</v>
      </c>
      <c r="C11" s="120">
        <f t="shared" si="1"/>
        <v>85</v>
      </c>
      <c r="D11" s="120">
        <f t="shared" si="1"/>
        <v>55</v>
      </c>
      <c r="E11" s="120">
        <f t="shared" si="1"/>
        <v>47</v>
      </c>
      <c r="F11" s="120">
        <f t="shared" si="1"/>
        <v>11</v>
      </c>
      <c r="G11" s="120">
        <f t="shared" si="1"/>
        <v>198</v>
      </c>
      <c r="H11" s="120">
        <f t="shared" si="1"/>
        <v>18</v>
      </c>
      <c r="I11" s="120">
        <f t="shared" si="1"/>
        <v>13</v>
      </c>
      <c r="J11" s="120">
        <f t="shared" si="1"/>
        <v>14</v>
      </c>
      <c r="K11" s="120">
        <f t="shared" si="1"/>
        <v>23</v>
      </c>
      <c r="L11" s="120">
        <f t="shared" si="1"/>
        <v>57</v>
      </c>
      <c r="M11" s="120">
        <f t="shared" si="1"/>
        <v>28</v>
      </c>
      <c r="N11" s="120">
        <f t="shared" si="1"/>
        <v>13</v>
      </c>
      <c r="O11" s="120">
        <f t="shared" si="1"/>
        <v>36</v>
      </c>
      <c r="P11" s="120">
        <f t="shared" si="1"/>
        <v>16</v>
      </c>
      <c r="Q11" s="120">
        <f t="shared" si="1"/>
        <v>19</v>
      </c>
      <c r="R11" s="120">
        <f t="shared" si="1"/>
        <v>28</v>
      </c>
      <c r="S11" s="120">
        <f t="shared" si="1"/>
        <v>23</v>
      </c>
      <c r="T11" s="120">
        <f t="shared" si="1"/>
        <v>5</v>
      </c>
      <c r="U11" s="120">
        <f t="shared" si="1"/>
        <v>8</v>
      </c>
      <c r="V11" s="120">
        <f t="shared" si="1"/>
        <v>51</v>
      </c>
      <c r="W11" s="120">
        <f t="shared" si="1"/>
        <v>20</v>
      </c>
      <c r="X11" s="120">
        <f t="shared" si="1"/>
        <v>52</v>
      </c>
      <c r="Y11" s="120">
        <f t="shared" si="1"/>
        <v>72</v>
      </c>
      <c r="Z11" s="120">
        <f t="shared" si="1"/>
        <v>15</v>
      </c>
      <c r="AA11" s="120">
        <f t="shared" si="1"/>
        <v>0</v>
      </c>
      <c r="AB11" s="120">
        <f t="shared" si="1"/>
        <v>5</v>
      </c>
      <c r="AC11" s="120">
        <f t="shared" si="1"/>
        <v>1</v>
      </c>
      <c r="AD11" s="120">
        <f t="shared" si="1"/>
        <v>9</v>
      </c>
      <c r="AE11" s="119">
        <f t="shared" si="1"/>
        <v>9</v>
      </c>
    </row>
    <row r="12" spans="1:32" x14ac:dyDescent="0.25">
      <c r="A12" s="116"/>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row>
    <row r="13" spans="1:32" x14ac:dyDescent="0.25">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row>
    <row r="14" spans="1:32" x14ac:dyDescent="0.25">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row>
    <row r="15" spans="1:32" x14ac:dyDescent="0.25">
      <c r="A15" s="186" t="s">
        <v>976</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row>
    <row r="16" spans="1:32" x14ac:dyDescent="0.25">
      <c r="A16" s="187" t="s">
        <v>1021</v>
      </c>
      <c r="B16" s="185"/>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10"/>
    </row>
    <row r="17" spans="1:32" x14ac:dyDescent="0.25">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row>
    <row r="18" spans="1:32" x14ac:dyDescent="0.25">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row>
    <row r="19" spans="1:32" x14ac:dyDescent="0.25">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row>
    <row r="20" spans="1:32" x14ac:dyDescent="0.25">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row>
    <row r="21" spans="1:32" x14ac:dyDescent="0.25">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row>
    <row r="22" spans="1:32" x14ac:dyDescent="0.25">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row>
    <row r="23" spans="1:32" x14ac:dyDescent="0.25">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row>
    <row r="24" spans="1:32" x14ac:dyDescent="0.25">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row>
    <row r="25" spans="1:32" x14ac:dyDescent="0.25">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row>
    <row r="26" spans="1:32" x14ac:dyDescent="0.25">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row>
    <row r="27" spans="1:32" x14ac:dyDescent="0.25">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row>
    <row r="28" spans="1:32" x14ac:dyDescent="0.25">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row>
    <row r="29" spans="1:32" x14ac:dyDescent="0.25">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row>
    <row r="30" spans="1:32" x14ac:dyDescent="0.25">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row>
    <row r="31" spans="1:32" x14ac:dyDescent="0.25">
      <c r="A31" s="187" t="s">
        <v>1022</v>
      </c>
      <c r="B31" s="185"/>
      <c r="C31" s="185"/>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10"/>
    </row>
    <row r="32" spans="1:32" ht="81.75" x14ac:dyDescent="0.25">
      <c r="A32" s="118" t="s">
        <v>960</v>
      </c>
      <c r="B32" s="113"/>
      <c r="C32" s="113" t="s">
        <v>51</v>
      </c>
      <c r="D32" s="113" t="s">
        <v>33</v>
      </c>
      <c r="E32" s="113" t="s">
        <v>31</v>
      </c>
      <c r="F32" s="113" t="s">
        <v>28</v>
      </c>
      <c r="G32" s="113" t="s">
        <v>974</v>
      </c>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row>
    <row r="33" spans="1:32" x14ac:dyDescent="0.25">
      <c r="A33" s="112" t="s">
        <v>119</v>
      </c>
      <c r="B33" s="112"/>
      <c r="C33" s="111">
        <f t="shared" ref="C33:F40" si="2">C4/$G4</f>
        <v>0.28985507246376813</v>
      </c>
      <c r="D33" s="111">
        <f t="shared" si="2"/>
        <v>0.33333333333333331</v>
      </c>
      <c r="E33" s="111">
        <f t="shared" si="2"/>
        <v>0.3188405797101449</v>
      </c>
      <c r="F33" s="111">
        <f t="shared" si="2"/>
        <v>5.7971014492753624E-2</v>
      </c>
      <c r="G33" s="111">
        <f t="shared" ref="G33:G40" si="3">SUM(C33:F33)</f>
        <v>1</v>
      </c>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row>
    <row r="34" spans="1:32" x14ac:dyDescent="0.25">
      <c r="A34" s="112" t="s">
        <v>522</v>
      </c>
      <c r="B34" s="112"/>
      <c r="C34" s="111">
        <f t="shared" si="2"/>
        <v>0.5</v>
      </c>
      <c r="D34" s="111">
        <f t="shared" si="2"/>
        <v>0.25</v>
      </c>
      <c r="E34" s="111">
        <f t="shared" si="2"/>
        <v>0.125</v>
      </c>
      <c r="F34" s="111">
        <f t="shared" si="2"/>
        <v>0.125</v>
      </c>
      <c r="G34" s="111">
        <f t="shared" si="3"/>
        <v>1</v>
      </c>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row>
    <row r="35" spans="1:32" x14ac:dyDescent="0.25">
      <c r="A35" s="112" t="s">
        <v>89</v>
      </c>
      <c r="B35" s="112"/>
      <c r="C35" s="111">
        <f t="shared" si="2"/>
        <v>0.56923076923076921</v>
      </c>
      <c r="D35" s="111">
        <f t="shared" si="2"/>
        <v>0.26153846153846155</v>
      </c>
      <c r="E35" s="111">
        <f t="shared" si="2"/>
        <v>0.12307692307692308</v>
      </c>
      <c r="F35" s="111">
        <f t="shared" si="2"/>
        <v>4.6153846153846156E-2</v>
      </c>
      <c r="G35" s="111">
        <f t="shared" si="3"/>
        <v>1</v>
      </c>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row>
    <row r="36" spans="1:32" x14ac:dyDescent="0.25">
      <c r="A36" s="112" t="s">
        <v>975</v>
      </c>
      <c r="B36" s="112"/>
      <c r="C36" s="111">
        <f t="shared" si="2"/>
        <v>0.42857142857142855</v>
      </c>
      <c r="D36" s="111">
        <f t="shared" si="2"/>
        <v>0.34285714285714286</v>
      </c>
      <c r="E36" s="111">
        <f t="shared" si="2"/>
        <v>0.17142857142857143</v>
      </c>
      <c r="F36" s="111">
        <f t="shared" si="2"/>
        <v>5.7142857142857141E-2</v>
      </c>
      <c r="G36" s="111">
        <f t="shared" si="3"/>
        <v>1</v>
      </c>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row>
    <row r="37" spans="1:32" x14ac:dyDescent="0.25">
      <c r="A37" s="112" t="s">
        <v>508</v>
      </c>
      <c r="B37" s="112"/>
      <c r="C37" s="111">
        <f t="shared" si="2"/>
        <v>0.33333333333333331</v>
      </c>
      <c r="D37" s="111">
        <f t="shared" si="2"/>
        <v>0</v>
      </c>
      <c r="E37" s="111">
        <f t="shared" si="2"/>
        <v>0.66666666666666663</v>
      </c>
      <c r="F37" s="111">
        <f t="shared" si="2"/>
        <v>0</v>
      </c>
      <c r="G37" s="111">
        <f t="shared" si="3"/>
        <v>1</v>
      </c>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row>
    <row r="38" spans="1:32" x14ac:dyDescent="0.25">
      <c r="A38" s="112" t="s">
        <v>106</v>
      </c>
      <c r="B38" s="112"/>
      <c r="C38" s="111">
        <f t="shared" si="2"/>
        <v>0.5</v>
      </c>
      <c r="D38" s="111">
        <f t="shared" si="2"/>
        <v>0</v>
      </c>
      <c r="E38" s="111">
        <f t="shared" si="2"/>
        <v>0.5</v>
      </c>
      <c r="F38" s="111">
        <f t="shared" si="2"/>
        <v>0</v>
      </c>
      <c r="G38" s="111">
        <f t="shared" si="3"/>
        <v>1</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row>
    <row r="39" spans="1:32" x14ac:dyDescent="0.25">
      <c r="A39" s="112" t="s">
        <v>607</v>
      </c>
      <c r="B39" s="112"/>
      <c r="C39" s="111">
        <f t="shared" si="2"/>
        <v>0.33333333333333331</v>
      </c>
      <c r="D39" s="111">
        <f t="shared" si="2"/>
        <v>0.16666666666666666</v>
      </c>
      <c r="E39" s="111">
        <f t="shared" si="2"/>
        <v>0.33333333333333331</v>
      </c>
      <c r="F39" s="111">
        <f t="shared" si="2"/>
        <v>0.16666666666666666</v>
      </c>
      <c r="G39" s="111">
        <f t="shared" si="3"/>
        <v>0.99999999999999989</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row>
    <row r="40" spans="1:32" x14ac:dyDescent="0.25">
      <c r="A40" s="112" t="s">
        <v>974</v>
      </c>
      <c r="B40" s="112"/>
      <c r="C40" s="117">
        <f t="shared" si="2"/>
        <v>0.42929292929292928</v>
      </c>
      <c r="D40" s="117">
        <f t="shared" si="2"/>
        <v>0.27777777777777779</v>
      </c>
      <c r="E40" s="117">
        <f t="shared" si="2"/>
        <v>0.23737373737373738</v>
      </c>
      <c r="F40" s="117">
        <f t="shared" si="2"/>
        <v>5.5555555555555552E-2</v>
      </c>
      <c r="G40" s="111">
        <f t="shared" si="3"/>
        <v>1</v>
      </c>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row>
    <row r="41" spans="1:32" x14ac:dyDescent="0.25">
      <c r="A41" s="116"/>
      <c r="B41" s="116"/>
      <c r="C41" s="115"/>
      <c r="D41" s="115"/>
      <c r="E41" s="115"/>
      <c r="F41" s="115"/>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row>
    <row r="42" spans="1:32" x14ac:dyDescent="0.25">
      <c r="A42" s="116"/>
      <c r="B42" s="116"/>
      <c r="C42" s="115"/>
      <c r="D42" s="115"/>
      <c r="E42" s="115"/>
      <c r="F42" s="115"/>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row>
    <row r="43" spans="1:32" x14ac:dyDescent="0.25">
      <c r="A43" s="187" t="s">
        <v>1023</v>
      </c>
      <c r="B43" s="185"/>
      <c r="C43" s="185"/>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10"/>
    </row>
    <row r="44" spans="1:32" ht="81.75" x14ac:dyDescent="0.25">
      <c r="A44" s="114" t="s">
        <v>960</v>
      </c>
      <c r="B44" s="113"/>
      <c r="C44" s="113" t="s">
        <v>51</v>
      </c>
      <c r="D44" s="113" t="s">
        <v>33</v>
      </c>
      <c r="E44" s="113" t="s">
        <v>31</v>
      </c>
      <c r="F44" s="113" t="s">
        <v>28</v>
      </c>
      <c r="G44" s="113" t="s">
        <v>974</v>
      </c>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row>
    <row r="45" spans="1:32" x14ac:dyDescent="0.25">
      <c r="A45" s="112" t="s">
        <v>119</v>
      </c>
      <c r="B45" s="112"/>
      <c r="C45" s="111">
        <f t="shared" ref="C45:G51" si="4">C4/C$11</f>
        <v>0.23529411764705882</v>
      </c>
      <c r="D45" s="111">
        <f t="shared" si="4"/>
        <v>0.41818181818181815</v>
      </c>
      <c r="E45" s="111">
        <f t="shared" si="4"/>
        <v>0.46808510638297873</v>
      </c>
      <c r="F45" s="111">
        <f t="shared" si="4"/>
        <v>0.36363636363636365</v>
      </c>
      <c r="G45" s="111">
        <f t="shared" si="4"/>
        <v>0.34848484848484851</v>
      </c>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row>
    <row r="46" spans="1:32" x14ac:dyDescent="0.25">
      <c r="A46" s="112" t="s">
        <v>522</v>
      </c>
      <c r="B46" s="112"/>
      <c r="C46" s="111">
        <f t="shared" si="4"/>
        <v>4.7058823529411764E-2</v>
      </c>
      <c r="D46" s="111">
        <f t="shared" si="4"/>
        <v>3.6363636363636362E-2</v>
      </c>
      <c r="E46" s="111">
        <f t="shared" si="4"/>
        <v>2.1276595744680851E-2</v>
      </c>
      <c r="F46" s="111">
        <f t="shared" si="4"/>
        <v>9.0909090909090912E-2</v>
      </c>
      <c r="G46" s="111">
        <f t="shared" si="4"/>
        <v>4.0404040404040407E-2</v>
      </c>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row>
    <row r="47" spans="1:32" x14ac:dyDescent="0.25">
      <c r="A47" s="112" t="s">
        <v>89</v>
      </c>
      <c r="B47" s="112"/>
      <c r="C47" s="111">
        <f t="shared" si="4"/>
        <v>0.43529411764705883</v>
      </c>
      <c r="D47" s="111">
        <f t="shared" si="4"/>
        <v>0.30909090909090908</v>
      </c>
      <c r="E47" s="111">
        <f t="shared" si="4"/>
        <v>0.1702127659574468</v>
      </c>
      <c r="F47" s="111">
        <f t="shared" si="4"/>
        <v>0.27272727272727271</v>
      </c>
      <c r="G47" s="111">
        <f t="shared" si="4"/>
        <v>0.32828282828282829</v>
      </c>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row>
    <row r="48" spans="1:32" x14ac:dyDescent="0.25">
      <c r="A48" s="112" t="s">
        <v>975</v>
      </c>
      <c r="B48" s="112"/>
      <c r="C48" s="111">
        <f t="shared" si="4"/>
        <v>0.17647058823529413</v>
      </c>
      <c r="D48" s="111">
        <f t="shared" si="4"/>
        <v>0.21818181818181817</v>
      </c>
      <c r="E48" s="111">
        <f t="shared" si="4"/>
        <v>0.1276595744680851</v>
      </c>
      <c r="F48" s="111">
        <f t="shared" si="4"/>
        <v>0.18181818181818182</v>
      </c>
      <c r="G48" s="111">
        <f t="shared" si="4"/>
        <v>0.17676767676767677</v>
      </c>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row>
    <row r="49" spans="1:32" x14ac:dyDescent="0.25">
      <c r="A49" s="112" t="s">
        <v>508</v>
      </c>
      <c r="B49" s="112"/>
      <c r="C49" s="111">
        <f t="shared" si="4"/>
        <v>1.1764705882352941E-2</v>
      </c>
      <c r="D49" s="111">
        <f t="shared" si="4"/>
        <v>0</v>
      </c>
      <c r="E49" s="111">
        <f t="shared" si="4"/>
        <v>4.2553191489361701E-2</v>
      </c>
      <c r="F49" s="111">
        <f t="shared" si="4"/>
        <v>0</v>
      </c>
      <c r="G49" s="111">
        <f t="shared" si="4"/>
        <v>1.5151515151515152E-2</v>
      </c>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row>
    <row r="50" spans="1:32" x14ac:dyDescent="0.25">
      <c r="A50" s="112" t="s">
        <v>106</v>
      </c>
      <c r="B50" s="112"/>
      <c r="C50" s="111">
        <f t="shared" si="4"/>
        <v>7.0588235294117646E-2</v>
      </c>
      <c r="D50" s="111">
        <f t="shared" si="4"/>
        <v>0</v>
      </c>
      <c r="E50" s="111">
        <f t="shared" si="4"/>
        <v>0.1276595744680851</v>
      </c>
      <c r="F50" s="111">
        <f t="shared" si="4"/>
        <v>0</v>
      </c>
      <c r="G50" s="111">
        <f t="shared" si="4"/>
        <v>6.0606060606060608E-2</v>
      </c>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row>
    <row r="51" spans="1:32" x14ac:dyDescent="0.25">
      <c r="A51" s="112" t="s">
        <v>607</v>
      </c>
      <c r="B51" s="112"/>
      <c r="C51" s="111">
        <f t="shared" si="4"/>
        <v>2.3529411764705882E-2</v>
      </c>
      <c r="D51" s="111">
        <f t="shared" si="4"/>
        <v>1.8181818181818181E-2</v>
      </c>
      <c r="E51" s="111">
        <f t="shared" si="4"/>
        <v>4.2553191489361701E-2</v>
      </c>
      <c r="F51" s="111">
        <f t="shared" si="4"/>
        <v>9.0909090909090912E-2</v>
      </c>
      <c r="G51" s="111">
        <f t="shared" si="4"/>
        <v>3.0303030303030304E-2</v>
      </c>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row>
    <row r="52" spans="1:32" x14ac:dyDescent="0.25">
      <c r="A52" s="112" t="s">
        <v>974</v>
      </c>
      <c r="B52" s="112"/>
      <c r="C52" s="111">
        <f>SUM(C45:C51)</f>
        <v>1</v>
      </c>
      <c r="D52" s="111">
        <f>SUM(D45:D51)</f>
        <v>1</v>
      </c>
      <c r="E52" s="111">
        <f>SUM(E45:E51)</f>
        <v>0.99999999999999978</v>
      </c>
      <c r="F52" s="111">
        <f>SUM(F45:F51)</f>
        <v>1</v>
      </c>
      <c r="G52" s="111">
        <f>G11/G$11</f>
        <v>1</v>
      </c>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row>
    <row r="53" spans="1:32" x14ac:dyDescent="0.25">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row>
    <row r="54" spans="1:32" x14ac:dyDescent="0.25">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row>
    <row r="57" spans="1:32" x14ac:dyDescent="0.25">
      <c r="A57" s="187" t="s">
        <v>1020</v>
      </c>
      <c r="B57" s="187"/>
      <c r="C57" s="187"/>
      <c r="D57" s="187"/>
      <c r="E57" s="187"/>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row>
  </sheetData>
  <mergeCells count="6">
    <mergeCell ref="C1:G2"/>
    <mergeCell ref="Y1:AE2"/>
    <mergeCell ref="H1:X1"/>
    <mergeCell ref="H2:P2"/>
    <mergeCell ref="Q2:T2"/>
    <mergeCell ref="V2:X2"/>
  </mergeCells>
  <dataValidations count="17">
    <dataValidation allowBlank="1" showInputMessage="1" showErrorMessage="1" prompt="Monitora dados climáticos" sqref="H3"/>
    <dataValidation allowBlank="1" showInputMessage="1" showErrorMessage="1" prompt="Desenvolve cenários climáticos" sqref="I3"/>
    <dataValidation allowBlank="1" showInputMessage="1" showErrorMessage="1" prompt="Desenvolve cenários socioeconômicos" sqref="J3"/>
    <dataValidation allowBlank="1" showInputMessage="1" showErrorMessage="1" prompt="Monitora impactos" sqref="K3"/>
    <dataValidation allowBlank="1" showInputMessage="1" showErrorMessage="1" prompt="Avalia impactos e vulnerabilidades" sqref="L3"/>
    <dataValidation allowBlank="1" showInputMessage="1" showErrorMessage="1" prompt="Trata de aspectos econômicos de impactos/vul./adaptação" sqref="M3"/>
    <dataValidation allowBlank="1" showInputMessage="1" showErrorMessage="1" prompt="Trabalha com ferramentas como ACB, multicritérios, indicadores, etc." sqref="N3"/>
    <dataValidation allowBlank="1" showInputMessage="1" showErrorMessage="1" prompt="Propõe medidas de adaptação" sqref="O3"/>
    <dataValidation allowBlank="1" showInputMessage="1" showErrorMessage="1" prompt="Compila informações da literatura" sqref="P3"/>
    <dataValidation allowBlank="1" showInputMessage="1" showErrorMessage="1" prompt="Implementa medidas de adaptação" sqref="Q3"/>
    <dataValidation allowBlank="1" showInputMessage="1" showErrorMessage="1" prompt="Desenvolve capacidade adaptativa às MC" sqref="R3"/>
    <dataValidation allowBlank="1" showInputMessage="1" showErrorMessage="1" prompt="Desenvolve capacidade de resposta a eventos extremos" sqref="S3"/>
    <dataValidation allowBlank="1" showInputMessage="1" showErrorMessage="1" prompt="Faz transferência de riscos" sqref="T3"/>
    <dataValidation allowBlank="1" showInputMessage="1" showErrorMessage="1" prompt="Monitora a eficácia, eficiência e efetividade das medidas adaptativas" sqref="U3"/>
    <dataValidation allowBlank="1" showInputMessage="1" showErrorMessage="1" prompt="Discute bases legais, regulações, standards" sqref="V3"/>
    <dataValidation allowBlank="1" showInputMessage="1" showErrorMessage="1" prompt="Financia atividades relacionadas ao tema" sqref="W3"/>
    <dataValidation allowBlank="1" showInputMessage="1" showErrorMessage="1" prompt="Promove, divulga, sensibiliza o tema impactos/vuln./adaptação" sqref="X3"/>
  </dataValidations>
  <pageMargins left="0.51181102362204722" right="0.51181102362204722" top="0.78740157480314965" bottom="0.78740157480314965" header="0.31496062992125984" footer="0.31496062992125984"/>
  <pageSetup paperSize="9" scale="59" fitToHeight="2" orientation="landscape" r:id="rId1"/>
  <rowBreaks count="3" manualBreakCount="3">
    <brk id="29" max="30" man="1"/>
    <brk id="55" max="30" man="1"/>
    <brk id="112" max="30"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S107"/>
  <sheetViews>
    <sheetView showGridLines="0" zoomScale="90" zoomScaleNormal="90" zoomScaleSheetLayoutView="85" workbookViewId="0">
      <pane ySplit="1" topLeftCell="A2" activePane="bottomLeft" state="frozen"/>
      <selection activeCell="B3" sqref="B3"/>
      <selection pane="bottomLeft" activeCell="D2" sqref="D2"/>
    </sheetView>
  </sheetViews>
  <sheetFormatPr defaultColWidth="9.140625" defaultRowHeight="15" outlineLevelRow="1" x14ac:dyDescent="0.25"/>
  <cols>
    <col min="1" max="1" width="1" customWidth="1"/>
    <col min="2" max="2" width="35.140625" customWidth="1"/>
    <col min="3" max="3" width="1.140625" customWidth="1"/>
    <col min="4" max="4" width="55.28515625" customWidth="1"/>
    <col min="5" max="5" width="1.140625" customWidth="1"/>
    <col min="6" max="6" width="27.7109375" customWidth="1"/>
    <col min="7" max="7" width="1" customWidth="1"/>
    <col min="8" max="9" width="27.7109375" customWidth="1"/>
    <col min="10" max="10" width="1.42578125" customWidth="1"/>
    <col min="11" max="11" width="9.7109375" customWidth="1"/>
    <col min="12" max="1023" width="8.7109375" customWidth="1"/>
  </cols>
  <sheetData>
    <row r="1" spans="1:10" ht="33.75" customHeight="1" x14ac:dyDescent="0.25">
      <c r="A1" s="181"/>
      <c r="B1" s="227" t="s">
        <v>997</v>
      </c>
      <c r="C1" s="227"/>
      <c r="D1" s="227"/>
      <c r="E1" s="227"/>
      <c r="F1" s="227"/>
      <c r="G1" s="227"/>
      <c r="H1" s="227"/>
      <c r="I1" s="227"/>
      <c r="J1" s="180"/>
    </row>
    <row r="2" spans="1:10" ht="16.5" customHeight="1" x14ac:dyDescent="0.25">
      <c r="A2" s="177"/>
      <c r="B2" s="176" t="s">
        <v>996</v>
      </c>
      <c r="C2" s="175"/>
      <c r="D2" s="179"/>
      <c r="E2" s="173"/>
      <c r="F2" s="173"/>
      <c r="G2" s="173"/>
      <c r="H2" s="173"/>
      <c r="I2" s="173"/>
      <c r="J2" s="172"/>
    </row>
    <row r="3" spans="1:10" ht="16.5" customHeight="1" x14ac:dyDescent="0.25">
      <c r="A3" s="177"/>
      <c r="B3" s="176" t="s">
        <v>961</v>
      </c>
      <c r="C3" s="175"/>
      <c r="D3" s="178"/>
      <c r="E3" s="173"/>
      <c r="F3" s="173"/>
      <c r="G3" s="173"/>
      <c r="H3" s="173"/>
      <c r="I3" s="173"/>
      <c r="J3" s="172"/>
    </row>
    <row r="4" spans="1:10" ht="16.5" customHeight="1" x14ac:dyDescent="0.25">
      <c r="A4" s="177"/>
      <c r="B4" s="176" t="s">
        <v>995</v>
      </c>
      <c r="C4" s="175"/>
      <c r="D4" s="174" t="s">
        <v>522</v>
      </c>
      <c r="E4" s="173"/>
      <c r="F4" s="173"/>
      <c r="G4" s="173"/>
      <c r="H4" s="173"/>
      <c r="I4" s="173"/>
      <c r="J4" s="172"/>
    </row>
    <row r="5" spans="1:10" ht="9" customHeight="1" x14ac:dyDescent="0.25">
      <c r="A5" s="55"/>
      <c r="B5" s="21"/>
      <c r="C5" s="21"/>
      <c r="D5" s="51"/>
      <c r="E5" s="51"/>
      <c r="F5" s="51"/>
      <c r="G5" s="50"/>
      <c r="H5" s="51"/>
      <c r="I5" s="51"/>
      <c r="J5" s="54"/>
    </row>
    <row r="6" spans="1:10" ht="21" customHeight="1" x14ac:dyDescent="0.25">
      <c r="A6" s="171"/>
      <c r="B6" s="169" t="s">
        <v>972</v>
      </c>
      <c r="C6" s="162"/>
      <c r="D6" s="169" t="s">
        <v>55</v>
      </c>
      <c r="E6" s="170"/>
      <c r="F6" s="169" t="s">
        <v>54</v>
      </c>
      <c r="G6" s="170"/>
      <c r="H6" s="169" t="s">
        <v>53</v>
      </c>
      <c r="I6" s="158" t="s">
        <v>52</v>
      </c>
      <c r="J6" s="18"/>
    </row>
    <row r="7" spans="1:10" ht="13.5" customHeight="1" x14ac:dyDescent="0.25">
      <c r="A7" s="164"/>
      <c r="B7" s="161" t="s">
        <v>51</v>
      </c>
      <c r="C7" s="162" t="b">
        <v>0</v>
      </c>
      <c r="D7" s="161" t="s">
        <v>50</v>
      </c>
      <c r="E7" s="160" t="b">
        <v>0</v>
      </c>
      <c r="F7" s="161" t="s">
        <v>49</v>
      </c>
      <c r="G7" s="160" t="b">
        <v>0</v>
      </c>
      <c r="H7" s="157" t="s">
        <v>994</v>
      </c>
      <c r="I7" s="157" t="s">
        <v>994</v>
      </c>
      <c r="J7" s="18"/>
    </row>
    <row r="8" spans="1:10" ht="13.5" customHeight="1" x14ac:dyDescent="0.25">
      <c r="A8" s="164"/>
      <c r="B8" s="161" t="s">
        <v>33</v>
      </c>
      <c r="C8" s="162" t="b">
        <v>0</v>
      </c>
      <c r="D8" s="161" t="s">
        <v>48</v>
      </c>
      <c r="E8" s="160" t="b">
        <v>0</v>
      </c>
      <c r="F8" s="161" t="s">
        <v>47</v>
      </c>
      <c r="G8" s="160" t="b">
        <v>0</v>
      </c>
      <c r="H8" s="156" t="s">
        <v>993</v>
      </c>
      <c r="I8" s="156" t="s">
        <v>993</v>
      </c>
      <c r="J8" s="18"/>
    </row>
    <row r="9" spans="1:10" ht="13.5" customHeight="1" x14ac:dyDescent="0.25">
      <c r="A9" s="164"/>
      <c r="B9" s="161" t="s">
        <v>31</v>
      </c>
      <c r="C9" s="162" t="b">
        <v>0</v>
      </c>
      <c r="D9" s="161" t="s">
        <v>46</v>
      </c>
      <c r="E9" s="160" t="b">
        <v>0</v>
      </c>
      <c r="F9" s="161" t="s">
        <v>992</v>
      </c>
      <c r="G9" s="160" t="b">
        <v>0</v>
      </c>
      <c r="H9" s="156" t="s">
        <v>985</v>
      </c>
      <c r="I9" s="156" t="s">
        <v>985</v>
      </c>
      <c r="J9" s="18"/>
    </row>
    <row r="10" spans="1:10" ht="13.5" customHeight="1" x14ac:dyDescent="0.25">
      <c r="A10" s="164"/>
      <c r="B10" s="161" t="s">
        <v>991</v>
      </c>
      <c r="C10" s="162" t="b">
        <v>0</v>
      </c>
      <c r="D10" s="161" t="s">
        <v>44</v>
      </c>
      <c r="E10" s="160" t="b">
        <v>0</v>
      </c>
      <c r="F10" s="161" t="s">
        <v>43</v>
      </c>
      <c r="G10" s="160" t="b">
        <v>0</v>
      </c>
      <c r="H10" s="156"/>
      <c r="I10" s="156"/>
      <c r="J10" s="18"/>
    </row>
    <row r="11" spans="1:10" ht="13.5" customHeight="1" x14ac:dyDescent="0.25">
      <c r="A11" s="166"/>
      <c r="B11" s="168"/>
      <c r="C11" s="162"/>
      <c r="D11" s="161" t="s">
        <v>990</v>
      </c>
      <c r="E11" s="160" t="b">
        <v>0</v>
      </c>
      <c r="F11" s="161" t="s">
        <v>41</v>
      </c>
      <c r="G11" s="160" t="b">
        <v>0</v>
      </c>
      <c r="H11" s="156"/>
      <c r="I11" s="156"/>
      <c r="J11" s="18"/>
    </row>
    <row r="12" spans="1:10" ht="13.5" customHeight="1" x14ac:dyDescent="0.25">
      <c r="A12" s="166"/>
      <c r="B12" s="168"/>
      <c r="C12" s="162"/>
      <c r="D12" s="161" t="s">
        <v>989</v>
      </c>
      <c r="E12" s="160" t="b">
        <v>0</v>
      </c>
      <c r="F12" s="161" t="s">
        <v>39</v>
      </c>
      <c r="G12" s="160" t="b">
        <v>0</v>
      </c>
      <c r="H12" s="156"/>
      <c r="I12" s="156"/>
      <c r="J12" s="18"/>
    </row>
    <row r="13" spans="1:10" ht="13.5" customHeight="1" x14ac:dyDescent="0.25">
      <c r="A13" s="166"/>
      <c r="B13" s="163"/>
      <c r="C13" s="162"/>
      <c r="D13" s="161" t="s">
        <v>978</v>
      </c>
      <c r="E13" s="160" t="b">
        <v>0</v>
      </c>
      <c r="F13" s="161" t="s">
        <v>37</v>
      </c>
      <c r="G13" s="160" t="b">
        <v>0</v>
      </c>
      <c r="H13" s="156"/>
      <c r="I13" s="156"/>
      <c r="J13" s="18"/>
    </row>
    <row r="14" spans="1:10" ht="13.5" customHeight="1" x14ac:dyDescent="0.25">
      <c r="A14" s="166"/>
      <c r="B14" s="163"/>
      <c r="C14" s="162"/>
      <c r="D14" s="161" t="s">
        <v>36</v>
      </c>
      <c r="E14" s="160" t="b">
        <v>0</v>
      </c>
      <c r="F14" s="163"/>
      <c r="G14" s="167"/>
      <c r="H14" s="156"/>
      <c r="I14" s="156"/>
      <c r="J14" s="18"/>
    </row>
    <row r="15" spans="1:10" ht="13.5" customHeight="1" x14ac:dyDescent="0.25">
      <c r="A15" s="166"/>
      <c r="B15" s="163"/>
      <c r="C15" s="162"/>
      <c r="D15" s="161" t="s">
        <v>35</v>
      </c>
      <c r="E15" s="160" t="b">
        <v>0</v>
      </c>
      <c r="F15" s="163"/>
      <c r="G15" s="167"/>
      <c r="H15" s="156"/>
      <c r="I15" s="156"/>
      <c r="J15" s="18"/>
    </row>
    <row r="16" spans="1:10" ht="13.5" customHeight="1" x14ac:dyDescent="0.25">
      <c r="A16" s="166"/>
      <c r="B16" s="163"/>
      <c r="C16" s="162"/>
      <c r="D16" s="161" t="s">
        <v>34</v>
      </c>
      <c r="E16" s="160" t="b">
        <v>0</v>
      </c>
      <c r="F16" s="159"/>
      <c r="G16" s="165"/>
      <c r="H16" s="156"/>
      <c r="I16" s="156"/>
      <c r="J16" s="18"/>
    </row>
    <row r="17" spans="1:10" ht="13.5" customHeight="1" x14ac:dyDescent="0.25">
      <c r="A17" s="164"/>
      <c r="B17" s="163"/>
      <c r="C17" s="162"/>
      <c r="D17" s="161" t="s">
        <v>32</v>
      </c>
      <c r="E17" s="160" t="b">
        <v>0</v>
      </c>
      <c r="F17" s="159"/>
      <c r="G17" s="159"/>
      <c r="H17" s="156"/>
      <c r="I17" s="156"/>
      <c r="J17" s="18"/>
    </row>
    <row r="18" spans="1:10" ht="13.5" customHeight="1" x14ac:dyDescent="0.25">
      <c r="A18" s="164"/>
      <c r="B18" s="163"/>
      <c r="C18" s="162"/>
      <c r="D18" s="161" t="s">
        <v>30</v>
      </c>
      <c r="E18" s="160" t="b">
        <v>0</v>
      </c>
      <c r="F18" s="159"/>
      <c r="G18" s="159"/>
      <c r="H18" s="156"/>
      <c r="I18" s="156"/>
      <c r="J18" s="18"/>
    </row>
    <row r="19" spans="1:10" ht="13.5" customHeight="1" x14ac:dyDescent="0.25">
      <c r="A19" s="164"/>
      <c r="B19" s="163"/>
      <c r="C19" s="162"/>
      <c r="D19" s="161" t="s">
        <v>29</v>
      </c>
      <c r="E19" s="160" t="b">
        <v>0</v>
      </c>
      <c r="F19" s="159"/>
      <c r="G19" s="159"/>
      <c r="H19" s="156"/>
      <c r="I19" s="156"/>
      <c r="J19" s="18"/>
    </row>
    <row r="20" spans="1:10" ht="13.5" customHeight="1" x14ac:dyDescent="0.25">
      <c r="A20" s="164"/>
      <c r="B20" s="163"/>
      <c r="C20" s="162"/>
      <c r="D20" s="161" t="s">
        <v>27</v>
      </c>
      <c r="E20" s="160" t="b">
        <v>0</v>
      </c>
      <c r="F20" s="159"/>
      <c r="G20" s="159"/>
      <c r="H20" s="156"/>
      <c r="I20" s="156"/>
      <c r="J20" s="18"/>
    </row>
    <row r="21" spans="1:10" ht="13.5" customHeight="1" x14ac:dyDescent="0.25">
      <c r="A21" s="164"/>
      <c r="B21" s="163"/>
      <c r="C21" s="162"/>
      <c r="D21" s="161" t="s">
        <v>25</v>
      </c>
      <c r="E21" s="160" t="b">
        <v>0</v>
      </c>
      <c r="F21" s="159"/>
      <c r="G21" s="159"/>
      <c r="H21" s="156"/>
      <c r="I21" s="156"/>
      <c r="J21" s="18"/>
    </row>
    <row r="22" spans="1:10" ht="13.5" customHeight="1" x14ac:dyDescent="0.25">
      <c r="A22" s="164"/>
      <c r="B22" s="163"/>
      <c r="C22" s="162"/>
      <c r="D22" s="161" t="s">
        <v>24</v>
      </c>
      <c r="E22" s="160" t="b">
        <v>0</v>
      </c>
      <c r="F22" s="159"/>
      <c r="G22" s="159"/>
      <c r="H22" s="156"/>
      <c r="I22" s="156"/>
      <c r="J22" s="18"/>
    </row>
    <row r="23" spans="1:10" ht="13.5" customHeight="1" x14ac:dyDescent="0.25">
      <c r="A23" s="164"/>
      <c r="B23" s="163"/>
      <c r="C23" s="162"/>
      <c r="D23" s="161" t="s">
        <v>23</v>
      </c>
      <c r="E23" s="160" t="b">
        <v>0</v>
      </c>
      <c r="F23" s="159"/>
      <c r="G23" s="159"/>
      <c r="H23" s="155"/>
      <c r="I23" s="155"/>
      <c r="J23" s="18"/>
    </row>
    <row r="24" spans="1:10" ht="16.5" customHeight="1" x14ac:dyDescent="0.25">
      <c r="A24" s="24"/>
      <c r="B24" s="42"/>
      <c r="C24" s="21"/>
      <c r="D24" s="41"/>
      <c r="E24" s="40"/>
      <c r="F24" s="39"/>
      <c r="G24" s="39"/>
      <c r="H24" s="38"/>
      <c r="I24" s="38"/>
      <c r="J24" s="18"/>
    </row>
    <row r="25" spans="1:10" ht="21" customHeight="1" x14ac:dyDescent="0.25">
      <c r="A25" s="24"/>
      <c r="B25" s="158" t="s">
        <v>22</v>
      </c>
      <c r="C25" s="21"/>
      <c r="D25" s="158" t="s">
        <v>21</v>
      </c>
      <c r="E25" s="37"/>
      <c r="F25" s="158" t="s">
        <v>20</v>
      </c>
      <c r="G25" s="34"/>
      <c r="H25" s="158" t="s">
        <v>19</v>
      </c>
      <c r="I25" s="158" t="s">
        <v>18</v>
      </c>
      <c r="J25" s="18" t="s">
        <v>17</v>
      </c>
    </row>
    <row r="26" spans="1:10" ht="12" customHeight="1" x14ac:dyDescent="0.25">
      <c r="A26" s="24"/>
      <c r="B26" s="226" t="s">
        <v>988</v>
      </c>
      <c r="C26" s="21"/>
      <c r="D26" s="226" t="s">
        <v>988</v>
      </c>
      <c r="E26" s="35"/>
      <c r="F26" s="226" t="s">
        <v>988</v>
      </c>
      <c r="G26" s="35"/>
      <c r="H26" s="157" t="s">
        <v>987</v>
      </c>
      <c r="I26" s="157" t="s">
        <v>987</v>
      </c>
      <c r="J26" s="18"/>
    </row>
    <row r="27" spans="1:10" ht="12" customHeight="1" x14ac:dyDescent="0.25">
      <c r="A27" s="24"/>
      <c r="B27" s="226"/>
      <c r="C27" s="21"/>
      <c r="D27" s="226"/>
      <c r="E27" s="35"/>
      <c r="F27" s="226"/>
      <c r="G27" s="35"/>
      <c r="H27" s="156" t="s">
        <v>986</v>
      </c>
      <c r="I27" s="156" t="s">
        <v>986</v>
      </c>
      <c r="J27" s="18"/>
    </row>
    <row r="28" spans="1:10" ht="12" customHeight="1" x14ac:dyDescent="0.25">
      <c r="A28" s="24"/>
      <c r="B28" s="226"/>
      <c r="C28" s="21"/>
      <c r="D28" s="226"/>
      <c r="E28" s="35"/>
      <c r="F28" s="226"/>
      <c r="G28" s="35"/>
      <c r="H28" s="156" t="s">
        <v>985</v>
      </c>
      <c r="I28" s="156" t="s">
        <v>985</v>
      </c>
      <c r="J28" s="18"/>
    </row>
    <row r="29" spans="1:10" ht="12" customHeight="1" x14ac:dyDescent="0.25">
      <c r="A29" s="24"/>
      <c r="B29" s="226"/>
      <c r="C29" s="21"/>
      <c r="D29" s="226"/>
      <c r="E29" s="35"/>
      <c r="F29" s="226"/>
      <c r="G29" s="35"/>
      <c r="H29" s="156"/>
      <c r="I29" s="156"/>
      <c r="J29" s="18"/>
    </row>
    <row r="30" spans="1:10" ht="12" customHeight="1" x14ac:dyDescent="0.25">
      <c r="A30" s="24"/>
      <c r="B30" s="226"/>
      <c r="C30" s="21"/>
      <c r="D30" s="226"/>
      <c r="E30" s="35"/>
      <c r="F30" s="226"/>
      <c r="G30" s="35"/>
      <c r="H30" s="156"/>
      <c r="I30" s="156"/>
      <c r="J30" s="18"/>
    </row>
    <row r="31" spans="1:10" ht="12" customHeight="1" x14ac:dyDescent="0.25">
      <c r="A31" s="24"/>
      <c r="B31" s="226"/>
      <c r="C31" s="21"/>
      <c r="D31" s="226"/>
      <c r="E31" s="35"/>
      <c r="F31" s="226"/>
      <c r="G31" s="35"/>
      <c r="H31" s="156"/>
      <c r="I31" s="156"/>
      <c r="J31" s="18"/>
    </row>
    <row r="32" spans="1:10" ht="12" customHeight="1" x14ac:dyDescent="0.25">
      <c r="A32" s="24"/>
      <c r="B32" s="226"/>
      <c r="C32" s="21"/>
      <c r="D32" s="226"/>
      <c r="E32" s="35"/>
      <c r="F32" s="226"/>
      <c r="G32" s="35"/>
      <c r="H32" s="156"/>
      <c r="I32" s="156"/>
      <c r="J32" s="18"/>
    </row>
    <row r="33" spans="1:10" ht="12" customHeight="1" x14ac:dyDescent="0.25">
      <c r="A33" s="24"/>
      <c r="B33" s="226"/>
      <c r="C33" s="21"/>
      <c r="D33" s="226"/>
      <c r="E33" s="35"/>
      <c r="F33" s="226"/>
      <c r="G33" s="35"/>
      <c r="H33" s="156"/>
      <c r="I33" s="156"/>
      <c r="J33" s="18"/>
    </row>
    <row r="34" spans="1:10" ht="12" customHeight="1" x14ac:dyDescent="0.25">
      <c r="A34" s="24"/>
      <c r="B34" s="226"/>
      <c r="C34" s="21"/>
      <c r="D34" s="226"/>
      <c r="E34" s="35"/>
      <c r="F34" s="226"/>
      <c r="G34" s="35"/>
      <c r="H34" s="156"/>
      <c r="I34" s="156"/>
      <c r="J34" s="18"/>
    </row>
    <row r="35" spans="1:10" ht="12" customHeight="1" x14ac:dyDescent="0.25">
      <c r="A35" s="24"/>
      <c r="B35" s="226"/>
      <c r="C35" s="21"/>
      <c r="D35" s="226"/>
      <c r="E35" s="35"/>
      <c r="F35" s="226"/>
      <c r="G35" s="35"/>
      <c r="H35" s="156"/>
      <c r="I35" s="156"/>
      <c r="J35" s="18"/>
    </row>
    <row r="36" spans="1:10" ht="12" customHeight="1" x14ac:dyDescent="0.25">
      <c r="A36" s="24"/>
      <c r="B36" s="226"/>
      <c r="C36" s="21"/>
      <c r="D36" s="226"/>
      <c r="E36" s="35"/>
      <c r="F36" s="226"/>
      <c r="G36" s="35"/>
      <c r="H36" s="156"/>
      <c r="I36" s="156"/>
      <c r="J36" s="18"/>
    </row>
    <row r="37" spans="1:10" ht="12" customHeight="1" x14ac:dyDescent="0.25">
      <c r="A37" s="24"/>
      <c r="B37" s="226"/>
      <c r="C37" s="21"/>
      <c r="D37" s="226"/>
      <c r="E37" s="35"/>
      <c r="F37" s="226"/>
      <c r="G37" s="35"/>
      <c r="H37" s="156"/>
      <c r="I37" s="156"/>
      <c r="J37" s="18"/>
    </row>
    <row r="38" spans="1:10" ht="12" customHeight="1" x14ac:dyDescent="0.25">
      <c r="A38" s="24"/>
      <c r="B38" s="226"/>
      <c r="C38" s="21"/>
      <c r="D38" s="226"/>
      <c r="E38" s="35"/>
      <c r="F38" s="226"/>
      <c r="G38" s="35"/>
      <c r="H38" s="156"/>
      <c r="I38" s="156"/>
      <c r="J38" s="18"/>
    </row>
    <row r="39" spans="1:10" ht="12" customHeight="1" x14ac:dyDescent="0.25">
      <c r="A39" s="24"/>
      <c r="B39" s="226"/>
      <c r="C39" s="21"/>
      <c r="D39" s="226"/>
      <c r="E39" s="35"/>
      <c r="F39" s="226"/>
      <c r="G39" s="35"/>
      <c r="H39" s="156"/>
      <c r="I39" s="156"/>
      <c r="J39" s="18"/>
    </row>
    <row r="40" spans="1:10" ht="12" customHeight="1" x14ac:dyDescent="0.25">
      <c r="A40" s="24"/>
      <c r="B40" s="226"/>
      <c r="C40" s="21"/>
      <c r="D40" s="226"/>
      <c r="E40" s="35"/>
      <c r="F40" s="226"/>
      <c r="G40" s="35"/>
      <c r="H40" s="156"/>
      <c r="I40" s="156"/>
      <c r="J40" s="18"/>
    </row>
    <row r="41" spans="1:10" ht="12" customHeight="1" x14ac:dyDescent="0.25">
      <c r="A41" s="24"/>
      <c r="B41" s="226"/>
      <c r="C41" s="21"/>
      <c r="D41" s="226"/>
      <c r="E41" s="35"/>
      <c r="F41" s="226"/>
      <c r="G41" s="35"/>
      <c r="H41" s="156"/>
      <c r="I41" s="156"/>
      <c r="J41" s="18"/>
    </row>
    <row r="42" spans="1:10" ht="12" customHeight="1" x14ac:dyDescent="0.25">
      <c r="A42" s="24"/>
      <c r="B42" s="226"/>
      <c r="C42" s="21"/>
      <c r="D42" s="226"/>
      <c r="E42" s="35"/>
      <c r="F42" s="226"/>
      <c r="G42" s="35"/>
      <c r="H42" s="156"/>
      <c r="I42" s="156"/>
      <c r="J42" s="18"/>
    </row>
    <row r="43" spans="1:10" ht="12" customHeight="1" x14ac:dyDescent="0.25">
      <c r="A43" s="24"/>
      <c r="B43" s="226"/>
      <c r="C43" s="21"/>
      <c r="D43" s="226"/>
      <c r="E43" s="35"/>
      <c r="F43" s="226"/>
      <c r="G43" s="35"/>
      <c r="H43" s="156"/>
      <c r="I43" s="156"/>
      <c r="J43" s="18"/>
    </row>
    <row r="44" spans="1:10" ht="12" customHeight="1" x14ac:dyDescent="0.25">
      <c r="A44" s="24"/>
      <c r="B44" s="226"/>
      <c r="C44" s="21"/>
      <c r="D44" s="226"/>
      <c r="E44" s="35"/>
      <c r="F44" s="226"/>
      <c r="G44" s="35"/>
      <c r="H44" s="156"/>
      <c r="I44" s="156"/>
      <c r="J44" s="18"/>
    </row>
    <row r="45" spans="1:10" ht="12" customHeight="1" x14ac:dyDescent="0.25">
      <c r="A45" s="24"/>
      <c r="B45" s="226"/>
      <c r="C45" s="21"/>
      <c r="D45" s="226"/>
      <c r="E45" s="35"/>
      <c r="F45" s="226"/>
      <c r="G45" s="35"/>
      <c r="H45" s="156"/>
      <c r="I45" s="156"/>
      <c r="J45" s="18"/>
    </row>
    <row r="46" spans="1:10" ht="12" customHeight="1" x14ac:dyDescent="0.25">
      <c r="A46" s="24"/>
      <c r="B46" s="226"/>
      <c r="C46" s="21"/>
      <c r="D46" s="226"/>
      <c r="E46" s="35"/>
      <c r="F46" s="226"/>
      <c r="G46" s="35"/>
      <c r="H46" s="156"/>
      <c r="I46" s="156"/>
      <c r="J46" s="18"/>
    </row>
    <row r="47" spans="1:10" ht="12" customHeight="1" x14ac:dyDescent="0.25">
      <c r="A47" s="24"/>
      <c r="B47" s="226"/>
      <c r="C47" s="21"/>
      <c r="D47" s="226"/>
      <c r="E47" s="35"/>
      <c r="F47" s="226"/>
      <c r="G47" s="35"/>
      <c r="H47" s="156"/>
      <c r="I47" s="156"/>
      <c r="J47" s="18"/>
    </row>
    <row r="48" spans="1:10" ht="12" customHeight="1" x14ac:dyDescent="0.25">
      <c r="A48" s="24"/>
      <c r="B48" s="226"/>
      <c r="C48" s="21"/>
      <c r="D48" s="226"/>
      <c r="E48" s="35"/>
      <c r="F48" s="226"/>
      <c r="G48" s="35"/>
      <c r="H48" s="156"/>
      <c r="I48" s="156"/>
      <c r="J48" s="18"/>
    </row>
    <row r="49" spans="1:14" ht="12" customHeight="1" x14ac:dyDescent="0.25">
      <c r="A49" s="24"/>
      <c r="B49" s="226"/>
      <c r="C49" s="21"/>
      <c r="D49" s="226"/>
      <c r="E49" s="35"/>
      <c r="F49" s="226"/>
      <c r="G49" s="35"/>
      <c r="H49" s="155"/>
      <c r="I49" s="155"/>
      <c r="J49" s="18"/>
    </row>
    <row r="50" spans="1:14" ht="13.5" customHeight="1" x14ac:dyDescent="0.25">
      <c r="A50" s="24"/>
      <c r="B50" s="34"/>
      <c r="C50" s="21"/>
      <c r="D50" s="34"/>
      <c r="E50" s="21"/>
      <c r="F50" s="34"/>
      <c r="G50" s="21"/>
      <c r="H50" s="34"/>
      <c r="I50" s="34"/>
      <c r="J50" s="18"/>
      <c r="L50" s="33"/>
      <c r="M50" s="17"/>
      <c r="N50" s="17"/>
    </row>
    <row r="51" spans="1:14" ht="16.5" customHeight="1" x14ac:dyDescent="0.25">
      <c r="A51" s="24"/>
      <c r="B51" s="154" t="s">
        <v>984</v>
      </c>
      <c r="C51" s="153"/>
      <c r="D51" s="152"/>
      <c r="E51" s="21"/>
      <c r="F51" s="151" t="s">
        <v>15</v>
      </c>
      <c r="G51" s="150"/>
      <c r="H51" s="149" t="s">
        <v>13</v>
      </c>
      <c r="I51" s="148" t="s">
        <v>14</v>
      </c>
      <c r="J51" s="18"/>
      <c r="L51" s="33"/>
      <c r="M51" s="17"/>
      <c r="N51" s="17"/>
    </row>
    <row r="52" spans="1:14" ht="16.5" customHeight="1" x14ac:dyDescent="0.25">
      <c r="A52" s="24"/>
      <c r="B52" s="228" t="s">
        <v>959</v>
      </c>
      <c r="C52" s="229"/>
      <c r="D52" s="230"/>
      <c r="E52" s="21"/>
      <c r="F52" s="234" t="s">
        <v>958</v>
      </c>
      <c r="G52" s="235"/>
      <c r="H52" s="147" t="s">
        <v>957</v>
      </c>
      <c r="I52" s="146" t="s">
        <v>956</v>
      </c>
      <c r="J52" s="18"/>
      <c r="L52" s="33"/>
      <c r="M52" s="17"/>
      <c r="N52" s="17"/>
    </row>
    <row r="53" spans="1:14" ht="16.5" customHeight="1" x14ac:dyDescent="0.25">
      <c r="A53" s="24"/>
      <c r="B53" s="231" t="s">
        <v>607</v>
      </c>
      <c r="C53" s="232"/>
      <c r="D53" s="233"/>
      <c r="E53" s="21"/>
      <c r="F53" s="236" t="s">
        <v>955</v>
      </c>
      <c r="G53" s="237"/>
      <c r="H53" s="145" t="s">
        <v>954</v>
      </c>
      <c r="I53" s="144" t="s">
        <v>953</v>
      </c>
      <c r="J53" s="18"/>
      <c r="L53" s="33"/>
      <c r="M53" s="17"/>
      <c r="N53" s="17"/>
    </row>
    <row r="54" spans="1:14" ht="16.5" customHeight="1" x14ac:dyDescent="0.25">
      <c r="A54" s="24"/>
      <c r="B54" s="21"/>
      <c r="C54" s="21"/>
      <c r="D54" s="21"/>
      <c r="E54" s="21"/>
      <c r="F54" s="224" t="s">
        <v>952</v>
      </c>
      <c r="G54" s="225"/>
      <c r="H54" s="143" t="s">
        <v>951</v>
      </c>
      <c r="I54" s="142" t="s">
        <v>950</v>
      </c>
      <c r="J54" s="18"/>
      <c r="L54" s="33"/>
      <c r="M54" s="17"/>
      <c r="N54" s="17"/>
    </row>
    <row r="55" spans="1:14" ht="6.75" customHeight="1" thickBot="1" x14ac:dyDescent="0.3">
      <c r="A55" s="16"/>
      <c r="B55" s="15"/>
      <c r="C55" s="15"/>
      <c r="D55" s="15"/>
      <c r="E55" s="15"/>
      <c r="F55" s="15"/>
      <c r="G55" s="15"/>
      <c r="H55" s="15"/>
      <c r="I55" s="15"/>
      <c r="J55" s="14"/>
    </row>
    <row r="100" spans="1:71" x14ac:dyDescent="0.25">
      <c r="A100" t="s">
        <v>983</v>
      </c>
    </row>
    <row r="101" spans="1:71" hidden="1" outlineLevel="1" x14ac:dyDescent="0.25">
      <c r="A101" t="s">
        <v>982</v>
      </c>
    </row>
    <row r="102" spans="1:71" hidden="1" outlineLevel="1" x14ac:dyDescent="0.25">
      <c r="A102" t="s">
        <v>981</v>
      </c>
    </row>
    <row r="103" spans="1:71" hidden="1" outlineLevel="1" x14ac:dyDescent="0.25">
      <c r="A103" t="s">
        <v>980</v>
      </c>
    </row>
    <row r="104" spans="1:71" hidden="1" outlineLevel="1" x14ac:dyDescent="0.25"/>
    <row r="105" spans="1:71" s="98" customFormat="1" ht="32.25" hidden="1" customHeight="1" outlineLevel="1" x14ac:dyDescent="0.2">
      <c r="A105" s="141" t="s">
        <v>962</v>
      </c>
      <c r="B105" s="141" t="s">
        <v>961</v>
      </c>
      <c r="C105" s="141" t="s">
        <v>960</v>
      </c>
      <c r="D105" s="141" t="s">
        <v>51</v>
      </c>
      <c r="E105" s="141" t="s">
        <v>33</v>
      </c>
      <c r="F105" s="141" t="s">
        <v>31</v>
      </c>
      <c r="G105" s="141" t="s">
        <v>28</v>
      </c>
      <c r="H105" s="141" t="s">
        <v>50</v>
      </c>
      <c r="I105" s="141" t="s">
        <v>48</v>
      </c>
      <c r="J105" s="141" t="s">
        <v>46</v>
      </c>
      <c r="K105" s="141" t="s">
        <v>44</v>
      </c>
      <c r="L105" s="141" t="s">
        <v>42</v>
      </c>
      <c r="M105" s="141" t="s">
        <v>40</v>
      </c>
      <c r="N105" s="141" t="s">
        <v>38</v>
      </c>
      <c r="O105" s="141" t="s">
        <v>36</v>
      </c>
      <c r="P105" s="141" t="s">
        <v>35</v>
      </c>
      <c r="Q105" s="141" t="s">
        <v>34</v>
      </c>
      <c r="R105" s="141" t="s">
        <v>32</v>
      </c>
      <c r="S105" s="141" t="s">
        <v>30</v>
      </c>
      <c r="T105" s="141" t="s">
        <v>29</v>
      </c>
      <c r="U105" s="141" t="s">
        <v>27</v>
      </c>
      <c r="V105" s="141" t="s">
        <v>25</v>
      </c>
      <c r="W105" s="141" t="s">
        <v>24</v>
      </c>
      <c r="X105" s="141" t="s">
        <v>23</v>
      </c>
      <c r="Y105" s="141" t="s">
        <v>49</v>
      </c>
      <c r="Z105" s="141" t="s">
        <v>47</v>
      </c>
      <c r="AA105" s="141" t="s">
        <v>45</v>
      </c>
      <c r="AB105" s="141" t="s">
        <v>39</v>
      </c>
      <c r="AC105" s="141" t="s">
        <v>37</v>
      </c>
      <c r="AD105" s="141" t="s">
        <v>43</v>
      </c>
      <c r="AE105" s="141" t="s">
        <v>41</v>
      </c>
      <c r="AF105" s="141" t="s">
        <v>53</v>
      </c>
      <c r="AG105" s="141" t="s">
        <v>52</v>
      </c>
      <c r="AH105" s="141" t="s">
        <v>19</v>
      </c>
      <c r="AI105" s="141" t="s">
        <v>18</v>
      </c>
      <c r="AJ105" s="141" t="s">
        <v>22</v>
      </c>
      <c r="AK105" s="141" t="s">
        <v>21</v>
      </c>
      <c r="AL105" s="141" t="s">
        <v>20</v>
      </c>
      <c r="AM105" s="141" t="s">
        <v>959</v>
      </c>
      <c r="AN105" s="141" t="s">
        <v>607</v>
      </c>
      <c r="AO105" s="141" t="s">
        <v>958</v>
      </c>
      <c r="AP105" s="141" t="s">
        <v>957</v>
      </c>
      <c r="AQ105" s="141" t="s">
        <v>956</v>
      </c>
      <c r="AR105" s="141" t="s">
        <v>955</v>
      </c>
      <c r="AS105" s="141" t="s">
        <v>954</v>
      </c>
      <c r="AT105" s="141" t="s">
        <v>953</v>
      </c>
      <c r="AU105" s="141" t="s">
        <v>952</v>
      </c>
      <c r="AV105" s="141" t="s">
        <v>951</v>
      </c>
      <c r="AW105" s="141" t="s">
        <v>950</v>
      </c>
      <c r="BP105" s="65"/>
      <c r="BQ105" s="65"/>
      <c r="BR105" s="65"/>
      <c r="BS105" s="65"/>
    </row>
    <row r="106" spans="1:71" hidden="1" outlineLevel="1" x14ac:dyDescent="0.25">
      <c r="A106">
        <f>$D$2</f>
        <v>0</v>
      </c>
      <c r="B106">
        <f>$D$3</f>
        <v>0</v>
      </c>
      <c r="C106" t="str">
        <f>$D$4</f>
        <v>Governo Estadual</v>
      </c>
      <c r="D106" t="str">
        <f t="array" ref="D106:G106">IF(TRANSPOSE(C7:C10),"X","")</f>
        <v/>
      </c>
      <c r="E106" t="str">
        <v/>
      </c>
      <c r="F106" t="str">
        <v/>
      </c>
      <c r="G106" t="str">
        <v/>
      </c>
      <c r="H106" t="str">
        <f t="array" ref="H106:X106">IF(TRANSPOSE(E7:E23),"X","")</f>
        <v/>
      </c>
      <c r="I106" t="str">
        <v/>
      </c>
      <c r="J106" t="str">
        <v/>
      </c>
      <c r="K106" t="str">
        <v/>
      </c>
      <c r="L106" t="str">
        <v/>
      </c>
      <c r="M106" t="str">
        <v/>
      </c>
      <c r="N106" t="str">
        <v/>
      </c>
      <c r="O106" t="str">
        <v/>
      </c>
      <c r="P106" t="str">
        <v/>
      </c>
      <c r="Q106" t="str">
        <v/>
      </c>
      <c r="R106" t="str">
        <v/>
      </c>
      <c r="S106" t="str">
        <v/>
      </c>
      <c r="T106" t="str">
        <v/>
      </c>
      <c r="U106" t="str">
        <v/>
      </c>
      <c r="V106" t="str">
        <v/>
      </c>
      <c r="W106" t="str">
        <v/>
      </c>
      <c r="X106" t="str">
        <v/>
      </c>
      <c r="Y106" t="str">
        <f t="array" ref="Y106:AE106">IF(TRANSPOSE(G7:G13),"X","")</f>
        <v/>
      </c>
      <c r="Z106" t="str">
        <v/>
      </c>
      <c r="AA106" t="str">
        <v/>
      </c>
      <c r="AB106" t="str">
        <v/>
      </c>
      <c r="AC106" t="str">
        <v/>
      </c>
      <c r="AD106" t="str">
        <v/>
      </c>
      <c r="AE106" t="str">
        <v/>
      </c>
      <c r="AF106" t="str">
        <f>CONCATENATE($H$7,CHAR(10),$H$8,CHAR(10),$H$9,CHAR(10),$H$10,CHAR(10),$H$11,CHAR(10),$H$12,CHAR(10),$H$13,CHAR(10),$H$14,CHAR(10),$H$15,CHAR(10),$H$16,CHAR(10),$H$17,CHAR(10),$H$18,CHAR(10),$H$19,CHAR(10),$H$20,CHAR(10),$H$21,CHAR(10),$H$22,CHAR(10),$H$23)</f>
        <v xml:space="preserve">Organização 1
Organização 2
...
</v>
      </c>
      <c r="AG106" t="str">
        <f>CONCATENATE($I$7,CHAR(10),$I$8,CHAR(10),$I$9,CHAR(10),$I$10,CHAR(10),$I$11,CHAR(10),$I$12,CHAR(10),$I$13,CHAR(10),$I$14,CHAR(10),$I$15,CHAR(10),$I$16,CHAR(10),$I$17,CHAR(10),$I$18,CHAR(10),$I$19,CHAR(10),$I$20,CHAR(10),$I$21,CHAR(10),$I$22,CHAR(10),$I$23)</f>
        <v xml:space="preserve">Organização 1
Organização 2
...
</v>
      </c>
      <c r="AH106" s="140" t="str">
        <f>CONCATENATE($H$26,CHAR(10),$H$27,CHAR(10),$H$28,CHAR(10),$H$29,CHAR(10),$H$30,CHAR(10),$H$31,CHAR(10),$H$32,CHAR(10),$H$33,CHAR(10),$H$34,CHAR(10),$H$35,CHAR(10),$H$36,CHAR(10),$H$37,CHAR(10),$H$38,CHAR(10),$H$39,CHAR(10),$H$40,CHAR(10),$H$41,CHAR(10),$H$42,CHAR(10),$H$43,CHAR(10),$H$44,CHAR(10),$H$45,CHAR(10),$H$46,CHAR(10),$H$47,CHAR(10),$H$48,CHAR(10),$H$49)</f>
        <v xml:space="preserve">Parceiro 1
Parceiro 2
...
</v>
      </c>
      <c r="AI106" t="str">
        <f>CONCATENATE($I$26,CHAR(10),$I$27,CHAR(10),$I$28,CHAR(10),$I$29,CHAR(10),$I$30,CHAR(10),$I$31,CHAR(10),$I$32,CHAR(10),$I$33,CHAR(10),$I$34,CHAR(10),$I$35,CHAR(10),$I$36,CHAR(10),$I$37,CHAR(10),$I$38,CHAR(10),$I$39,CHAR(10),$I$40,CHAR(10),$I$41,CHAR(10),$I$42,CHAR(10),$I$43,CHAR(10),$I$44,CHAR(10),$I$45,CHAR(10),$I$46,CHAR(10),$I$47,CHAR(10),$I$48,CHAR(10),$I$49)</f>
        <v xml:space="preserve">Parceiro 1
Parceiro 2
...
</v>
      </c>
      <c r="AJ106" t="str">
        <f>$B$26</f>
        <v>Preencher</v>
      </c>
      <c r="AK106" t="str">
        <f>$D$26</f>
        <v>Preencher</v>
      </c>
      <c r="AL106" t="str">
        <f>$F$26</f>
        <v>Preencher</v>
      </c>
      <c r="AM106" t="str">
        <f>$B$52</f>
        <v>Site</v>
      </c>
      <c r="AN106" t="str">
        <f>$B$53</f>
        <v>Outros</v>
      </c>
      <c r="AO106" t="str">
        <f>$F$52</f>
        <v>Nome1</v>
      </c>
      <c r="AP106" t="str">
        <f>$H$52</f>
        <v>Email1</v>
      </c>
      <c r="AQ106" t="str">
        <f>$I$52</f>
        <v>Telefone1</v>
      </c>
      <c r="AR106" t="str">
        <f>$F$53</f>
        <v>Nome2</v>
      </c>
      <c r="AS106" t="str">
        <f>$H$53</f>
        <v>Email2</v>
      </c>
      <c r="AT106" t="str">
        <f>$I$53</f>
        <v>Telefone2</v>
      </c>
      <c r="AU106" t="str">
        <f>$F$54</f>
        <v>Nome3</v>
      </c>
      <c r="AV106" t="str">
        <f>$H$54</f>
        <v>Email3</v>
      </c>
      <c r="AW106" t="str">
        <f>$I$54</f>
        <v>Telefone3</v>
      </c>
    </row>
    <row r="107" spans="1:71" collapsed="1" x14ac:dyDescent="0.25"/>
  </sheetData>
  <sheetProtection formatCells="0" formatColumns="0" formatRows="0" selectLockedCells="1"/>
  <mergeCells count="9">
    <mergeCell ref="F54:G54"/>
    <mergeCell ref="B26:B49"/>
    <mergeCell ref="D26:D49"/>
    <mergeCell ref="F26:F49"/>
    <mergeCell ref="B1:I1"/>
    <mergeCell ref="B52:D52"/>
    <mergeCell ref="B53:D53"/>
    <mergeCell ref="F52:G52"/>
    <mergeCell ref="F53:G53"/>
  </mergeCells>
  <conditionalFormatting sqref="B7:B10 D7:D23 F7:F14">
    <cfRule type="expression" dxfId="0" priority="1">
      <formula>C7</formula>
    </cfRule>
  </conditionalFormatting>
  <dataValidations count="18">
    <dataValidation allowBlank="1" showInputMessage="1" showErrorMessage="1" prompt="Financia atividades relacionadas ao tema" sqref="W105"/>
    <dataValidation allowBlank="1" showInputMessage="1" showErrorMessage="1" prompt="Monitora a eficácia, eficiência e efetividade das medidas adaptativas" sqref="U105"/>
    <dataValidation allowBlank="1" showInputMessage="1" showErrorMessage="1" prompt="Desenvolve capacidade de resposta a eventos extremos" sqref="S105"/>
    <dataValidation allowBlank="1" showInputMessage="1" showErrorMessage="1" prompt="Implementa medidas de adaptação" sqref="Q105"/>
    <dataValidation allowBlank="1" showInputMessage="1" showErrorMessage="1" prompt="Propõe medidas de adaptação" sqref="O105"/>
    <dataValidation allowBlank="1" showInputMessage="1" showErrorMessage="1" prompt="Trata de aspectos econômicos de impactos/vul./adaptação" sqref="M105"/>
    <dataValidation allowBlank="1" showInputMessage="1" showErrorMessage="1" prompt="Monitora impactos" sqref="K105"/>
    <dataValidation allowBlank="1" showInputMessage="1" showErrorMessage="1" prompt="Desenvolve cenários climáticos" sqref="I105"/>
    <dataValidation allowBlank="1" showInputMessage="1" showErrorMessage="1" prompt="Monitora dados climáticos" sqref="H105"/>
    <dataValidation allowBlank="1" showInputMessage="1" showErrorMessage="1" prompt="Desenvolve cenários socioeconômicos" sqref="J105"/>
    <dataValidation allowBlank="1" showInputMessage="1" showErrorMessage="1" prompt="Avalia impactos e vulnerabilidades" sqref="L105"/>
    <dataValidation allowBlank="1" showInputMessage="1" showErrorMessage="1" prompt="Trabalha com ferramentas como ACB, multicritérios, indicadores, etc." sqref="N105"/>
    <dataValidation allowBlank="1" showInputMessage="1" showErrorMessage="1" prompt="Compila informações da literatura" sqref="P105"/>
    <dataValidation allowBlank="1" showInputMessage="1" showErrorMessage="1" prompt="Desenvolve capacidade adaptativa às MC" sqref="R105"/>
    <dataValidation allowBlank="1" showInputMessage="1" showErrorMessage="1" prompt="Faz transferência de riscos" sqref="T105"/>
    <dataValidation allowBlank="1" showInputMessage="1" showErrorMessage="1" prompt="Discute bases legais, regulações, standards" sqref="V105"/>
    <dataValidation allowBlank="1" showInputMessage="1" showErrorMessage="1" prompt="Promove, divulga, sensibiliza o tema impactos/vuln./adaptação" sqref="X105"/>
    <dataValidation allowBlank="1" showInputMessage="1" showErrorMessage="1" prompt="As ações referentes ao respectivo componente estão destacadas na mesma cor._x000a__x000a_Obs: O ator pode ter um componente marcado, mas sem nenhuma ação do respectivo componente, ou seja, faz alguma outra ação específica não listada aqui." sqref="D105:G105"/>
  </dataValidations>
  <pageMargins left="0.39370078740157483" right="0.39370078740157483" top="0.39370078740157483" bottom="0.39370078740157483" header="0" footer="0"/>
  <pageSetup paperSize="9" scale="74" firstPageNumber="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2143125</xdr:colOff>
                    <xdr:row>5</xdr:row>
                    <xdr:rowOff>238125</xdr:rowOff>
                  </from>
                  <to>
                    <xdr:col>3</xdr:col>
                    <xdr:colOff>19050</xdr:colOff>
                    <xdr:row>7</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2143125</xdr:colOff>
                    <xdr:row>6</xdr:row>
                    <xdr:rowOff>152400</xdr:rowOff>
                  </from>
                  <to>
                    <xdr:col>3</xdr:col>
                    <xdr:colOff>19050</xdr:colOff>
                    <xdr:row>8</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2143125</xdr:colOff>
                    <xdr:row>7</xdr:row>
                    <xdr:rowOff>142875</xdr:rowOff>
                  </from>
                  <to>
                    <xdr:col>3</xdr:col>
                    <xdr:colOff>19050</xdr:colOff>
                    <xdr:row>9</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2143125</xdr:colOff>
                    <xdr:row>8</xdr:row>
                    <xdr:rowOff>142875</xdr:rowOff>
                  </from>
                  <to>
                    <xdr:col>3</xdr:col>
                    <xdr:colOff>19050</xdr:colOff>
                    <xdr:row>10</xdr:row>
                    <xdr:rowOff>19050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3495675</xdr:colOff>
                    <xdr:row>5</xdr:row>
                    <xdr:rowOff>238125</xdr:rowOff>
                  </from>
                  <to>
                    <xdr:col>5</xdr:col>
                    <xdr:colOff>38100</xdr:colOff>
                    <xdr:row>7</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3495675</xdr:colOff>
                    <xdr:row>6</xdr:row>
                    <xdr:rowOff>142875</xdr:rowOff>
                  </from>
                  <to>
                    <xdr:col>5</xdr:col>
                    <xdr:colOff>38100</xdr:colOff>
                    <xdr:row>8</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3495675</xdr:colOff>
                    <xdr:row>7</xdr:row>
                    <xdr:rowOff>142875</xdr:rowOff>
                  </from>
                  <to>
                    <xdr:col>5</xdr:col>
                    <xdr:colOff>38100</xdr:colOff>
                    <xdr:row>9</xdr:row>
                    <xdr:rowOff>19050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xdr:col>
                    <xdr:colOff>3495675</xdr:colOff>
                    <xdr:row>8</xdr:row>
                    <xdr:rowOff>142875</xdr:rowOff>
                  </from>
                  <to>
                    <xdr:col>5</xdr:col>
                    <xdr:colOff>38100</xdr:colOff>
                    <xdr:row>10</xdr:row>
                    <xdr:rowOff>19050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3495675</xdr:colOff>
                    <xdr:row>9</xdr:row>
                    <xdr:rowOff>142875</xdr:rowOff>
                  </from>
                  <to>
                    <xdr:col>5</xdr:col>
                    <xdr:colOff>38100</xdr:colOff>
                    <xdr:row>11</xdr:row>
                    <xdr:rowOff>19050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xdr:col>
                    <xdr:colOff>3495675</xdr:colOff>
                    <xdr:row>10</xdr:row>
                    <xdr:rowOff>142875</xdr:rowOff>
                  </from>
                  <to>
                    <xdr:col>5</xdr:col>
                    <xdr:colOff>38100</xdr:colOff>
                    <xdr:row>12</xdr:row>
                    <xdr:rowOff>19050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3</xdr:col>
                    <xdr:colOff>3495675</xdr:colOff>
                    <xdr:row>11</xdr:row>
                    <xdr:rowOff>142875</xdr:rowOff>
                  </from>
                  <to>
                    <xdr:col>5</xdr:col>
                    <xdr:colOff>38100</xdr:colOff>
                    <xdr:row>13</xdr:row>
                    <xdr:rowOff>19050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3</xdr:col>
                    <xdr:colOff>3495675</xdr:colOff>
                    <xdr:row>12</xdr:row>
                    <xdr:rowOff>142875</xdr:rowOff>
                  </from>
                  <to>
                    <xdr:col>5</xdr:col>
                    <xdr:colOff>38100</xdr:colOff>
                    <xdr:row>14</xdr:row>
                    <xdr:rowOff>19050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3</xdr:col>
                    <xdr:colOff>3495675</xdr:colOff>
                    <xdr:row>13</xdr:row>
                    <xdr:rowOff>142875</xdr:rowOff>
                  </from>
                  <to>
                    <xdr:col>5</xdr:col>
                    <xdr:colOff>38100</xdr:colOff>
                    <xdr:row>15</xdr:row>
                    <xdr:rowOff>19050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3</xdr:col>
                    <xdr:colOff>3495675</xdr:colOff>
                    <xdr:row>14</xdr:row>
                    <xdr:rowOff>142875</xdr:rowOff>
                  </from>
                  <to>
                    <xdr:col>5</xdr:col>
                    <xdr:colOff>38100</xdr:colOff>
                    <xdr:row>16</xdr:row>
                    <xdr:rowOff>19050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3</xdr:col>
                    <xdr:colOff>3495675</xdr:colOff>
                    <xdr:row>15</xdr:row>
                    <xdr:rowOff>142875</xdr:rowOff>
                  </from>
                  <to>
                    <xdr:col>5</xdr:col>
                    <xdr:colOff>38100</xdr:colOff>
                    <xdr:row>17</xdr:row>
                    <xdr:rowOff>19050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3</xdr:col>
                    <xdr:colOff>3495675</xdr:colOff>
                    <xdr:row>16</xdr:row>
                    <xdr:rowOff>142875</xdr:rowOff>
                  </from>
                  <to>
                    <xdr:col>5</xdr:col>
                    <xdr:colOff>38100</xdr:colOff>
                    <xdr:row>18</xdr:row>
                    <xdr:rowOff>19050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3</xdr:col>
                    <xdr:colOff>3495675</xdr:colOff>
                    <xdr:row>17</xdr:row>
                    <xdr:rowOff>142875</xdr:rowOff>
                  </from>
                  <to>
                    <xdr:col>5</xdr:col>
                    <xdr:colOff>38100</xdr:colOff>
                    <xdr:row>19</xdr:row>
                    <xdr:rowOff>19050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3</xdr:col>
                    <xdr:colOff>3495675</xdr:colOff>
                    <xdr:row>18</xdr:row>
                    <xdr:rowOff>142875</xdr:rowOff>
                  </from>
                  <to>
                    <xdr:col>5</xdr:col>
                    <xdr:colOff>38100</xdr:colOff>
                    <xdr:row>20</xdr:row>
                    <xdr:rowOff>19050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xdr:col>
                    <xdr:colOff>3495675</xdr:colOff>
                    <xdr:row>19</xdr:row>
                    <xdr:rowOff>142875</xdr:rowOff>
                  </from>
                  <to>
                    <xdr:col>5</xdr:col>
                    <xdr:colOff>38100</xdr:colOff>
                    <xdr:row>21</xdr:row>
                    <xdr:rowOff>19050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3</xdr:col>
                    <xdr:colOff>3495675</xdr:colOff>
                    <xdr:row>20</xdr:row>
                    <xdr:rowOff>142875</xdr:rowOff>
                  </from>
                  <to>
                    <xdr:col>5</xdr:col>
                    <xdr:colOff>38100</xdr:colOff>
                    <xdr:row>22</xdr:row>
                    <xdr:rowOff>19050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3</xdr:col>
                    <xdr:colOff>3495675</xdr:colOff>
                    <xdr:row>21</xdr:row>
                    <xdr:rowOff>142875</xdr:rowOff>
                  </from>
                  <to>
                    <xdr:col>5</xdr:col>
                    <xdr:colOff>38100</xdr:colOff>
                    <xdr:row>23</xdr:row>
                    <xdr:rowOff>19050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5</xdr:col>
                    <xdr:colOff>1657350</xdr:colOff>
                    <xdr:row>5</xdr:row>
                    <xdr:rowOff>238125</xdr:rowOff>
                  </from>
                  <to>
                    <xdr:col>7</xdr:col>
                    <xdr:colOff>47625</xdr:colOff>
                    <xdr:row>7</xdr:row>
                    <xdr:rowOff>9525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5</xdr:col>
                    <xdr:colOff>1657350</xdr:colOff>
                    <xdr:row>6</xdr:row>
                    <xdr:rowOff>142875</xdr:rowOff>
                  </from>
                  <to>
                    <xdr:col>7</xdr:col>
                    <xdr:colOff>47625</xdr:colOff>
                    <xdr:row>8</xdr:row>
                    <xdr:rowOff>19050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5</xdr:col>
                    <xdr:colOff>1657350</xdr:colOff>
                    <xdr:row>7</xdr:row>
                    <xdr:rowOff>142875</xdr:rowOff>
                  </from>
                  <to>
                    <xdr:col>7</xdr:col>
                    <xdr:colOff>47625</xdr:colOff>
                    <xdr:row>9</xdr:row>
                    <xdr:rowOff>19050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5</xdr:col>
                    <xdr:colOff>1657350</xdr:colOff>
                    <xdr:row>8</xdr:row>
                    <xdr:rowOff>142875</xdr:rowOff>
                  </from>
                  <to>
                    <xdr:col>7</xdr:col>
                    <xdr:colOff>47625</xdr:colOff>
                    <xdr:row>10</xdr:row>
                    <xdr:rowOff>19050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5</xdr:col>
                    <xdr:colOff>1657350</xdr:colOff>
                    <xdr:row>9</xdr:row>
                    <xdr:rowOff>142875</xdr:rowOff>
                  </from>
                  <to>
                    <xdr:col>7</xdr:col>
                    <xdr:colOff>47625</xdr:colOff>
                    <xdr:row>11</xdr:row>
                    <xdr:rowOff>19050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5</xdr:col>
                    <xdr:colOff>1657350</xdr:colOff>
                    <xdr:row>10</xdr:row>
                    <xdr:rowOff>142875</xdr:rowOff>
                  </from>
                  <to>
                    <xdr:col>7</xdr:col>
                    <xdr:colOff>47625</xdr:colOff>
                    <xdr:row>12</xdr:row>
                    <xdr:rowOff>19050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5</xdr:col>
                    <xdr:colOff>1657350</xdr:colOff>
                    <xdr:row>11</xdr:row>
                    <xdr:rowOff>142875</xdr:rowOff>
                  </from>
                  <to>
                    <xdr:col>7</xdr:col>
                    <xdr:colOff>47625</xdr:colOff>
                    <xdr:row>13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'AUX - listas'!A1:A11</xm:f>
          </x14:formula1>
          <xm:sqref>D4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zoomScale="90" zoomScaleNormal="90" workbookViewId="0">
      <pane ySplit="1" topLeftCell="A2" activePane="bottomLeft" state="frozen"/>
      <selection activeCell="B3" sqref="B3"/>
      <selection pane="bottomLeft" activeCell="B3" sqref="B3"/>
    </sheetView>
  </sheetViews>
  <sheetFormatPr defaultRowHeight="12.75" x14ac:dyDescent="0.2"/>
  <cols>
    <col min="1" max="2" width="20" style="1" customWidth="1"/>
    <col min="3" max="3" width="3.140625" style="1" bestFit="1" customWidth="1"/>
    <col min="4" max="5" width="20" style="1" customWidth="1"/>
    <col min="6" max="7" width="23.28515625" style="1" customWidth="1"/>
    <col min="8" max="16384" width="9.140625" style="1"/>
  </cols>
  <sheetData>
    <row r="1" spans="1:8" ht="25.5" customHeight="1" x14ac:dyDescent="0.2">
      <c r="A1" s="184" t="s">
        <v>1018</v>
      </c>
      <c r="B1" s="184" t="s">
        <v>1017</v>
      </c>
      <c r="C1" s="184" t="s">
        <v>1016</v>
      </c>
      <c r="D1" s="184" t="s">
        <v>55</v>
      </c>
      <c r="E1" s="184" t="s">
        <v>1015</v>
      </c>
      <c r="F1" s="183" t="s">
        <v>1014</v>
      </c>
      <c r="G1" s="183" t="s">
        <v>1013</v>
      </c>
      <c r="H1" s="182"/>
    </row>
    <row r="2" spans="1:8" ht="12" customHeight="1" x14ac:dyDescent="0.2">
      <c r="A2" s="1" t="s">
        <v>119</v>
      </c>
      <c r="B2" s="1" t="s">
        <v>51</v>
      </c>
      <c r="C2" s="1" t="s">
        <v>1002</v>
      </c>
      <c r="D2" s="1" t="s">
        <v>50</v>
      </c>
      <c r="E2" s="1" t="s">
        <v>49</v>
      </c>
      <c r="F2" s="1" t="s">
        <v>49</v>
      </c>
      <c r="G2" s="1" t="s">
        <v>1012</v>
      </c>
    </row>
    <row r="3" spans="1:8" ht="12" customHeight="1" x14ac:dyDescent="0.2">
      <c r="A3" s="1" t="s">
        <v>522</v>
      </c>
      <c r="B3" s="1" t="s">
        <v>33</v>
      </c>
      <c r="C3" s="1" t="s">
        <v>1002</v>
      </c>
      <c r="D3" s="1" t="s">
        <v>48</v>
      </c>
      <c r="E3" s="1" t="s">
        <v>47</v>
      </c>
      <c r="F3" s="1" t="s">
        <v>47</v>
      </c>
      <c r="G3" s="1" t="s">
        <v>1011</v>
      </c>
    </row>
    <row r="4" spans="1:8" ht="12" customHeight="1" x14ac:dyDescent="0.2">
      <c r="A4" s="1" t="s">
        <v>1010</v>
      </c>
      <c r="B4" s="1" t="s">
        <v>31</v>
      </c>
      <c r="C4" s="1" t="s">
        <v>1002</v>
      </c>
      <c r="D4" s="1" t="s">
        <v>46</v>
      </c>
      <c r="E4" s="1" t="s">
        <v>45</v>
      </c>
      <c r="F4" s="1" t="s">
        <v>992</v>
      </c>
      <c r="G4" s="1" t="s">
        <v>1009</v>
      </c>
    </row>
    <row r="5" spans="1:8" ht="12" customHeight="1" x14ac:dyDescent="0.2">
      <c r="A5" s="1" t="s">
        <v>89</v>
      </c>
      <c r="B5" s="1" t="s">
        <v>991</v>
      </c>
      <c r="C5" s="1" t="s">
        <v>1002</v>
      </c>
      <c r="D5" s="1" t="s">
        <v>44</v>
      </c>
      <c r="E5" s="1" t="s">
        <v>1008</v>
      </c>
      <c r="F5" s="1" t="s">
        <v>1007</v>
      </c>
      <c r="G5" s="1" t="s">
        <v>1006</v>
      </c>
    </row>
    <row r="6" spans="1:8" ht="12" customHeight="1" x14ac:dyDescent="0.2">
      <c r="A6" s="1" t="s">
        <v>975</v>
      </c>
      <c r="B6" s="1" t="s">
        <v>17</v>
      </c>
      <c r="C6" s="1" t="s">
        <v>1002</v>
      </c>
      <c r="D6" s="1" t="s">
        <v>990</v>
      </c>
      <c r="E6" s="1" t="s">
        <v>41</v>
      </c>
      <c r="F6" s="1" t="s">
        <v>37</v>
      </c>
      <c r="G6" s="1" t="s">
        <v>17</v>
      </c>
    </row>
    <row r="7" spans="1:8" ht="12" customHeight="1" x14ac:dyDescent="0.2">
      <c r="A7" s="1" t="s">
        <v>508</v>
      </c>
      <c r="B7" s="1" t="s">
        <v>17</v>
      </c>
      <c r="C7" s="1" t="s">
        <v>1002</v>
      </c>
      <c r="D7" s="1" t="s">
        <v>989</v>
      </c>
      <c r="E7" s="1" t="s">
        <v>39</v>
      </c>
      <c r="F7" s="1" t="s">
        <v>1005</v>
      </c>
      <c r="G7" s="1" t="s">
        <v>17</v>
      </c>
    </row>
    <row r="8" spans="1:8" ht="12" customHeight="1" x14ac:dyDescent="0.2">
      <c r="A8" s="1" t="s">
        <v>106</v>
      </c>
      <c r="B8" s="1" t="s">
        <v>17</v>
      </c>
      <c r="C8" s="1" t="s">
        <v>1002</v>
      </c>
      <c r="D8" s="1" t="s">
        <v>978</v>
      </c>
      <c r="E8" s="1" t="s">
        <v>37</v>
      </c>
      <c r="F8" s="1" t="s">
        <v>1004</v>
      </c>
      <c r="G8" s="1" t="s">
        <v>17</v>
      </c>
    </row>
    <row r="9" spans="1:8" ht="12" customHeight="1" x14ac:dyDescent="0.2">
      <c r="A9" s="1" t="s">
        <v>607</v>
      </c>
      <c r="B9" s="1" t="s">
        <v>17</v>
      </c>
      <c r="C9" s="1" t="s">
        <v>1002</v>
      </c>
      <c r="D9" s="1" t="s">
        <v>36</v>
      </c>
      <c r="E9" s="1" t="s">
        <v>17</v>
      </c>
      <c r="F9" s="1" t="s">
        <v>1003</v>
      </c>
      <c r="G9" s="1" t="s">
        <v>17</v>
      </c>
    </row>
    <row r="10" spans="1:8" ht="12" customHeight="1" x14ac:dyDescent="0.2">
      <c r="A10" s="1" t="s">
        <v>17</v>
      </c>
      <c r="B10" s="1" t="s">
        <v>17</v>
      </c>
      <c r="C10" s="1" t="s">
        <v>1002</v>
      </c>
      <c r="D10" s="1" t="s">
        <v>35</v>
      </c>
      <c r="E10" s="1" t="s">
        <v>17</v>
      </c>
      <c r="F10" s="1" t="s">
        <v>17</v>
      </c>
      <c r="G10" s="1" t="s">
        <v>17</v>
      </c>
    </row>
    <row r="11" spans="1:8" ht="12" customHeight="1" x14ac:dyDescent="0.2">
      <c r="A11" s="1" t="s">
        <v>17</v>
      </c>
      <c r="B11" s="1" t="s">
        <v>17</v>
      </c>
      <c r="C11" s="1" t="s">
        <v>1001</v>
      </c>
      <c r="D11" s="1" t="s">
        <v>34</v>
      </c>
      <c r="E11" s="1" t="s">
        <v>17</v>
      </c>
      <c r="F11" s="1" t="s">
        <v>17</v>
      </c>
      <c r="G11" s="1" t="s">
        <v>17</v>
      </c>
    </row>
    <row r="12" spans="1:8" ht="12" customHeight="1" x14ac:dyDescent="0.2">
      <c r="A12" s="1" t="s">
        <v>17</v>
      </c>
      <c r="B12" s="1" t="s">
        <v>17</v>
      </c>
      <c r="C12" s="1" t="s">
        <v>1001</v>
      </c>
      <c r="D12" s="1" t="s">
        <v>32</v>
      </c>
      <c r="E12" s="1" t="s">
        <v>17</v>
      </c>
      <c r="F12" s="1" t="s">
        <v>17</v>
      </c>
      <c r="G12" s="1" t="s">
        <v>17</v>
      </c>
    </row>
    <row r="13" spans="1:8" ht="12" customHeight="1" x14ac:dyDescent="0.2">
      <c r="A13" s="1" t="s">
        <v>17</v>
      </c>
      <c r="B13" s="1" t="s">
        <v>17</v>
      </c>
      <c r="C13" s="1" t="s">
        <v>1001</v>
      </c>
      <c r="D13" s="1" t="s">
        <v>30</v>
      </c>
      <c r="E13" s="1" t="s">
        <v>17</v>
      </c>
      <c r="F13" s="1" t="s">
        <v>17</v>
      </c>
      <c r="G13" s="1" t="s">
        <v>17</v>
      </c>
    </row>
    <row r="14" spans="1:8" ht="12" customHeight="1" x14ac:dyDescent="0.2">
      <c r="A14" s="1" t="s">
        <v>17</v>
      </c>
      <c r="B14" s="1" t="s">
        <v>17</v>
      </c>
      <c r="C14" s="1" t="s">
        <v>1001</v>
      </c>
      <c r="D14" s="1" t="s">
        <v>29</v>
      </c>
      <c r="E14" s="1" t="s">
        <v>17</v>
      </c>
      <c r="F14" s="1" t="s">
        <v>17</v>
      </c>
      <c r="G14" s="1" t="s">
        <v>17</v>
      </c>
    </row>
    <row r="15" spans="1:8" ht="12" customHeight="1" x14ac:dyDescent="0.2">
      <c r="A15" s="1" t="s">
        <v>17</v>
      </c>
      <c r="B15" s="1" t="s">
        <v>17</v>
      </c>
      <c r="C15" s="1" t="s">
        <v>1000</v>
      </c>
      <c r="D15" s="1" t="s">
        <v>999</v>
      </c>
      <c r="E15" s="1" t="s">
        <v>17</v>
      </c>
      <c r="F15" s="1" t="s">
        <v>17</v>
      </c>
      <c r="G15" s="1" t="s">
        <v>17</v>
      </c>
    </row>
    <row r="16" spans="1:8" ht="12" customHeight="1" x14ac:dyDescent="0.2">
      <c r="A16" s="1" t="s">
        <v>17</v>
      </c>
      <c r="B16" s="1" t="s">
        <v>17</v>
      </c>
      <c r="C16" s="1" t="s">
        <v>998</v>
      </c>
      <c r="D16" s="1" t="s">
        <v>25</v>
      </c>
      <c r="E16" s="1" t="s">
        <v>17</v>
      </c>
      <c r="F16" s="1" t="s">
        <v>17</v>
      </c>
      <c r="G16" s="1" t="s">
        <v>17</v>
      </c>
    </row>
    <row r="17" spans="1:7" ht="12" customHeight="1" x14ac:dyDescent="0.2">
      <c r="A17" s="1" t="s">
        <v>17</v>
      </c>
      <c r="B17" s="1" t="s">
        <v>17</v>
      </c>
      <c r="C17" s="1" t="s">
        <v>998</v>
      </c>
      <c r="D17" s="1" t="s">
        <v>24</v>
      </c>
      <c r="E17" s="1" t="s">
        <v>17</v>
      </c>
      <c r="F17" s="1" t="s">
        <v>17</v>
      </c>
      <c r="G17" s="1" t="s">
        <v>17</v>
      </c>
    </row>
    <row r="18" spans="1:7" ht="12" customHeight="1" x14ac:dyDescent="0.2">
      <c r="A18" s="1" t="s">
        <v>17</v>
      </c>
      <c r="B18" s="1" t="s">
        <v>17</v>
      </c>
      <c r="C18" s="1" t="s">
        <v>998</v>
      </c>
      <c r="D18" s="1" t="s">
        <v>23</v>
      </c>
      <c r="E18" s="1" t="s">
        <v>17</v>
      </c>
      <c r="F18" s="1" t="s">
        <v>17</v>
      </c>
      <c r="G18" s="1" t="s">
        <v>17</v>
      </c>
    </row>
    <row r="19" spans="1:7" ht="12" customHeight="1" x14ac:dyDescent="0.2"/>
    <row r="20" spans="1:7" ht="12" customHeight="1" x14ac:dyDescent="0.2"/>
    <row r="21" spans="1:7" ht="12" customHeight="1" x14ac:dyDescent="0.2"/>
    <row r="22" spans="1:7" ht="12" customHeight="1" x14ac:dyDescent="0.2"/>
    <row r="23" spans="1:7" ht="12" customHeight="1" x14ac:dyDescent="0.2"/>
    <row r="24" spans="1:7" ht="12" customHeight="1" x14ac:dyDescent="0.2"/>
    <row r="25" spans="1:7" ht="12" customHeight="1" x14ac:dyDescent="0.2"/>
    <row r="26" spans="1:7" ht="12" customHeight="1" x14ac:dyDescent="0.2"/>
    <row r="27" spans="1:7" ht="12" customHeight="1" x14ac:dyDescent="0.2"/>
    <row r="28" spans="1:7" ht="12" customHeight="1" x14ac:dyDescent="0.2"/>
    <row r="29" spans="1:7" ht="12" customHeight="1" x14ac:dyDescent="0.2"/>
    <row r="30" spans="1:7" ht="12" customHeight="1" x14ac:dyDescent="0.2"/>
    <row r="31" spans="1:7" ht="12" customHeight="1" x14ac:dyDescent="0.2"/>
    <row r="32" spans="1:7"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sheetData>
  <pageMargins left="0.51180555555555496" right="0.51180555555555496" top="0.78749999999999998" bottom="0.78749999999999998" header="0.51180555555555496" footer="0.51180555555555496"/>
  <pageSetup paperSize="9"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Introdução Atores</vt:lpstr>
      <vt:lpstr>Consulta Ator</vt:lpstr>
      <vt:lpstr>Base Atores</vt:lpstr>
      <vt:lpstr>Análises Atores</vt:lpstr>
      <vt:lpstr>AUX - Inclui Ator</vt:lpstr>
      <vt:lpstr>AUX - listas</vt:lpstr>
      <vt:lpstr>'Análises Atores'!Print_Area</vt:lpstr>
      <vt:lpstr>'AUX - Inclui Ator'!Print_Area</vt:lpstr>
      <vt:lpstr>'Consulta Ator'!Print_Area</vt:lpstr>
      <vt:lpstr>'Introdução Atores'!Print_Area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Donadel</dc:creator>
  <cp:lastModifiedBy>Guilherme Borba Lefevre</cp:lastModifiedBy>
  <dcterms:created xsi:type="dcterms:W3CDTF">2013-11-14T13:21:03Z</dcterms:created>
  <dcterms:modified xsi:type="dcterms:W3CDTF">2014-01-02T19:13:34Z</dcterms:modified>
</cp:coreProperties>
</file>